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5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<sst xmlns="http://schemas.openxmlformats.org/spreadsheetml/2006/main" count="442" uniqueCount="354">
  <si>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</si>
  <si>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</si>
  <si>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</si>
  <si>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</si>
  <si>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8.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</si>
  <si>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</si>
  <si>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</si>
  <si>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</si>
  <si>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Програма за развитие на селските райони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</si>
  <si>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</si>
  <si>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</si>
  <si>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</si>
  <si>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</si>
  <si>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</si>
  <si>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</si>
  <si>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</si>
  <si>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</si>
  <si>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</si>
  <si>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</si>
  <si>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</si>
  <si>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</si>
  <si>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</si>
  <si>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</si>
  <si>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</si>
  <si>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</si>
  <si>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</si>
  <si>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</si>
  <si>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</si>
  <si>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</si>
  <si>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</si>
  <si>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</si>
  <si>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</si>
  <si>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</si>
  <si>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</si>
  <si>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</si>
  <si>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</si>
  <si>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</si>
  <si>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</si>
  <si>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</si>
  <si>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</si>
  <si>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</si>
  <si>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</si>
  <si>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</si>
  <si>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</si>
  <si>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</si>
  <si>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</si>
  <si>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</si>
  <si>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</si>
  <si>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</si>
  <si>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</si>
  <si>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</si>
  <si>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</si>
  <si>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</si>
  <si>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</si>
  <si>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</si>
  <si>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</si>
  <si>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</si>
  <si>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</si>
  <si>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</si>
  <si>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</si>
  <si>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</si>
  <si>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</si>
  <si>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</si>
  <si>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</si>
  <si>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</si>
  <si>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</si>
  <si>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</si>
  <si>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</si>
  <si>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</si>
  <si>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</si>
  <si>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</si>
  <si>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</si>
  <si>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</si>
  <si>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</si>
  <si>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</si>
  <si>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</si>
  <si>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</si>
  <si>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</si>
  <si>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</si>
  <si>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</si>
  <si>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</si>
  <si>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</si>
  <si>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</si>
  <si>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</si>
  <si>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</si>
  <si>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</si>
  <si>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</si>
  <si>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</si>
  <si>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</si>
  <si>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</si>
  <si>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</si>
  <si>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</si>
  <si>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</si>
  <si>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</si>
  <si>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</si>
  <si>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</si>
  <si>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</si>
  <si>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</si>
  <si>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</si>
  <si>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</si>
  <si>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</si>
  <si>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</si>
  <si>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</si>
  <si>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</si>
  <si>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</si>
  <si>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</si>
  <si>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</si>
  <si>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</si>
  <si>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</si>
  <si>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</si>
  <si>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</si>
  <si>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</si>
  <si>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</si>
  <si>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</si>
  <si>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</si>
  <si>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</si>
  <si>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</si>
  <si>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</si>
  <si>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</si>
  <si>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</si>
  <si>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</si>
  <si>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</si>
  <si>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</si>
  <si>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</si>
  <si>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</si>
  <si>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</si>
  <si>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</si>
  <si>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</si>
  <si>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ІV.</t>
  </si>
  <si>
    <t>V.</t>
  </si>
  <si>
    <t>Трансфер МРРБ</t>
  </si>
  <si>
    <t xml:space="preserve"> 61-01</t>
  </si>
  <si>
    <t>Трансфер по ЗУО</t>
  </si>
  <si>
    <t>61-02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</si>
  <si>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</si>
  <si>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</si>
  <si>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</si>
  <si>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</si>
  <si>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</si>
  <si>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</si>
  <si>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</si>
  <si>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</si>
  <si>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</si>
  <si>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</si>
  <si>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</si>
  <si>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</si>
  <si>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</si>
  <si>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</si>
  <si>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</si>
  <si>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</si>
  <si>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</si>
  <si>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</si>
  <si>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</si>
  <si>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</si>
  <si>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</si>
  <si>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</si>
  <si>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</si>
  <si>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</si>
  <si>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</si>
  <si>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</si>
  <si>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</si>
  <si>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</si>
  <si>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</si>
  <si>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</si>
  <si>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</si>
  <si>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</si>
  <si>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</si>
  <si>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</si>
  <si>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</si>
  <si>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</si>
  <si>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</si>
  <si>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</si>
  <si>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</si>
  <si>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</si>
  <si>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</si>
  <si>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</si>
  <si>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</si>
  <si>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</si>
  <si>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</si>
  <si>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</si>
  <si>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</si>
  <si>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</si>
  <si>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</si>
  <si>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</si>
  <si>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</si>
  <si>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</si>
  <si>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</si>
  <si>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</si>
  <si>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</si>
  <si>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</si>
  <si>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</si>
  <si>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</si>
  <si>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</si>
  <si>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</si>
  <si>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</si>
  <si>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</si>
  <si>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</si>
  <si>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</si>
  <si>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</si>
  <si>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</si>
  <si>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</si>
  <si>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</si>
  <si>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</si>
  <si>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</si>
  <si>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</si>
  <si>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</si>
  <si>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</si>
  <si>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</si>
  <si>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</si>
  <si>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</si>
  <si>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</si>
  <si>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</si>
  <si>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713 порт за всички</t>
  </si>
  <si>
    <t>Дофинансиране</t>
  </si>
  <si>
    <t>19-01</t>
  </si>
  <si>
    <t>държавни данъци и такси</t>
  </si>
  <si>
    <t>транспортни средства</t>
  </si>
  <si>
    <t>Капиталови разходи от целеви средства</t>
  </si>
  <si>
    <t>Благоустрояване общински пазар гр. Брусарци</t>
  </si>
  <si>
    <t>Изграждане дренаж около сграда на НЧ "Христо Ботев 1929" с. Дондуково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</si>
  <si>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</si>
  <si>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</si>
  <si>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</si>
  <si>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Закупуване автомобил- пикап за нуждите на Домашен социален патронаж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</si>
  <si>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</si>
  <si>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</si>
  <si>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</si>
  <si>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</si>
  <si>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</si>
  <si>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>IІІ.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</si>
  <si>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</si>
  <si>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</si>
  <si>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</si>
  <si>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</si>
  <si>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</si>
  <si>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Изграждане покрито многофункционално спортно игрище в СОУ Христо Ботев гр. Брусарци</t>
  </si>
  <si>
    <t>Проект "Център за иновативни комплексни социални услуги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</si>
  <si>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</si>
  <si>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</si>
  <si>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</si>
  <si>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</si>
  <si>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4.3.</t>
  </si>
  <si>
    <t xml:space="preserve"> Ремонт на работни помещения</t>
  </si>
  <si>
    <t>Всичко извънбюджетни средства:</t>
  </si>
  <si>
    <t>ВСИЧКО КАПИТАЛОВИ РАЗХОДИ</t>
  </si>
  <si>
    <t>№ на §§</t>
  </si>
  <si>
    <t>Средства от Националния фонд за средства от ЕС</t>
  </si>
  <si>
    <t>Средства от ДФ Земеделие за средства от ЕС</t>
  </si>
  <si>
    <t>Приходи</t>
  </si>
  <si>
    <t>I. Трансфери</t>
  </si>
  <si>
    <t>Трансфери(субсидии,вн.) м/у бюдж.с/ки(+/-)</t>
  </si>
  <si>
    <t>61-00</t>
  </si>
  <si>
    <t>Трансфери м/у бюдж. и извънб. с/ки/ф.(+/-)</t>
  </si>
  <si>
    <t>62-00</t>
  </si>
  <si>
    <t xml:space="preserve">Трансфери м/у извънб. сметки/ф.(нето) </t>
  </si>
  <si>
    <t>63-00</t>
  </si>
  <si>
    <t xml:space="preserve">Трансфери м/у извънб. сметки/ф.(+) </t>
  </si>
  <si>
    <t>63-01</t>
  </si>
  <si>
    <t xml:space="preserve">Трансфери м/у извънб. сметки/ф.(-) </t>
  </si>
  <si>
    <t>63-02</t>
  </si>
  <si>
    <t>II. Временни безлихв.заеми</t>
  </si>
  <si>
    <t>Получ.(пред.) врем. безл. заеми от/за ЦБ (+/-):</t>
  </si>
  <si>
    <t>74-00</t>
  </si>
  <si>
    <t xml:space="preserve">  получени заеми (+)</t>
  </si>
  <si>
    <t>74-11</t>
  </si>
  <si>
    <t xml:space="preserve">  погасени заеми (-)</t>
  </si>
  <si>
    <t>74-12</t>
  </si>
  <si>
    <t>Врем.безл.заеми м/у бюджетни с/ки(нето)</t>
  </si>
  <si>
    <t>75-00</t>
  </si>
  <si>
    <t xml:space="preserve">Врем.безл.заеми м/у бюдж.и извънб.с/ки </t>
  </si>
  <si>
    <t>Врем.безл.заеми м/у бюдж.и извънб.с/ки (+)</t>
  </si>
  <si>
    <t>76-01</t>
  </si>
  <si>
    <t>Врем.безл.заеми м/у бюдж.и извънб.с/ки (-)</t>
  </si>
  <si>
    <t>76-02</t>
  </si>
  <si>
    <t>Врем.безл.заеми м/у извънб.с/ки / фондове</t>
  </si>
  <si>
    <t>77-00</t>
  </si>
  <si>
    <t>Получени краткосрочни заеми от др.лица в страната</t>
  </si>
  <si>
    <t>83-71</t>
  </si>
  <si>
    <t>III. Събрани средства и пл-я за с/ка на д-ги бюджети</t>
  </si>
  <si>
    <t>Cъбрани средства от/за СЕС (+-)</t>
  </si>
  <si>
    <t>88-03</t>
  </si>
  <si>
    <t>IV. Депозити и средства по сметки</t>
  </si>
  <si>
    <t>Остатък от предходния период (9501до 9506)(+)</t>
  </si>
  <si>
    <t>Наличн.в края на периода(9507до9512)(-)</t>
  </si>
  <si>
    <t>Разходи</t>
  </si>
  <si>
    <t>Запл. и възнагр. за перс.,нает по тр.и сл.правоотн.</t>
  </si>
  <si>
    <t>Други възнаграждения и плащания за персонал</t>
  </si>
  <si>
    <t>02-00</t>
  </si>
  <si>
    <t>Задължителни осиг. вноски от работодатели</t>
  </si>
  <si>
    <t>05-00</t>
  </si>
  <si>
    <t>Издръжка</t>
  </si>
  <si>
    <t>10-00</t>
  </si>
  <si>
    <t>Стипендии</t>
  </si>
  <si>
    <t xml:space="preserve">Придобиване на дълготрайни активи и основен ремонт </t>
  </si>
  <si>
    <t>51-54</t>
  </si>
  <si>
    <t>Капиталови трансфери</t>
  </si>
  <si>
    <t>55-00</t>
  </si>
  <si>
    <t>Всичко разходи:</t>
  </si>
  <si>
    <t>Програма по транс-гранично сътрудничество</t>
  </si>
  <si>
    <t>1.Изграждане покрито многофункционално спортно игрище в СОУ Христо Ботев гр. Брусарци</t>
  </si>
  <si>
    <t>Социално осигуряване, подпомагане и грижи</t>
  </si>
  <si>
    <t>1. Проект "Нови възможности за грижа"</t>
  </si>
  <si>
    <t>2. Проект "Център за иновативни комплексни социални услуги</t>
  </si>
  <si>
    <t>6. Жил.стр., благоустр., комун.ст-во и ок.среда в т.ч. :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</si>
  <si>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</si>
  <si>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</si>
  <si>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</si>
  <si>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</si>
  <si>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</si>
  <si>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</si>
  <si>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Разходи по Оперативни програми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</si>
  <si>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</si>
  <si>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</si>
  <si>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</si>
  <si>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</si>
  <si>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</si>
  <si>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</si>
  <si>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</si>
  <si>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</si>
  <si>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</si>
  <si>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</si>
  <si>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</si>
  <si>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</si>
  <si>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</si>
  <si>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>трансфер</t>
  </si>
  <si>
    <t>твременнен безлихвен заем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</si>
  <si>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</si>
  <si>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Към  отчета на бюджета за 01. 2016 г. на Община Брусарци</t>
  </si>
  <si>
    <t>Отчет 01.2016</t>
  </si>
  <si>
    <t>Налични на 31.01.2016</t>
  </si>
  <si>
    <t>95-07</t>
  </si>
  <si>
    <t>ПРИХОДИ ПО БЮДЖЕТА НА ОБЩИНА БРУСАРЦИ ЗА МЕСЕЦ ЯНУАРИ 2016г.</t>
  </si>
  <si>
    <t xml:space="preserve">Начален  план </t>
  </si>
  <si>
    <t>Отчет</t>
  </si>
  <si>
    <t>117 Държавни и бощински сл-би и дейности по избори</t>
  </si>
  <si>
    <t>ОТЧЕТ</t>
  </si>
  <si>
    <t>на Община Брусарци за м. Януари 2016г.</t>
  </si>
  <si>
    <t>на Община Брусарци за месец Януари 2016г.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</si>
  <si>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</si>
  <si>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</si>
  <si>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</si>
  <si>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</si>
  <si>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</si>
  <si>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</si>
  <si>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>НА КАПИТАЛОВИТЕ РАЗХОДИ НА ОБЩИНА БРУСАРЦИ ЗА ЯНУАРИ  2016 г.</t>
  </si>
  <si>
    <t>ПЛАН</t>
  </si>
  <si>
    <t>ОБЩО ПЛАН</t>
  </si>
  <si>
    <t>ОБЩО ОТЧЕТ</t>
  </si>
  <si>
    <t>ИНДИКАТИВЕН ОБОЩЕН РАЗЧЕТ ЗА СМЕТКИТЕ ОТ  ЕС  НА               ОБЩИНА БРУСАРЦИ ЗА М. ЯНУАРИ 2016Г.</t>
  </si>
  <si>
    <t>Всичко капиталови разходи по бюджета на  общината:</t>
  </si>
  <si>
    <t xml:space="preserve">          Отчета  на Община Брусарци за периода 01.01.2016  -31.01.2016 г. възлиза на 291 636 лв. в приход и разход. </t>
  </si>
  <si>
    <t>Аналитично разпределение приходите за м.01. 2016 г. е както следва</t>
  </si>
  <si>
    <t>налични на 31.01.2016</t>
  </si>
  <si>
    <t>Разходната част на общинския бюджет  възлиза на 291 636 лв.,в т. ч.: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</si>
</sst>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sz val="12"/>
      <name val="Arial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StempelGaramond Roman"/>
      <family val="1"/>
    </font>
    <font>
      <sz val="10"/>
      <name val="Albertus MT Lt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4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5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21" fillId="0" borderId="0" xfId="22" applyFont="1">
      <alignment/>
      <protection/>
    </xf>
    <xf numFmtId="0" fontId="20" fillId="0" borderId="9" xfId="15" applyFont="1" applyBorder="1" applyAlignment="1">
      <alignment horizontal="center" vertical="center"/>
      <protection/>
    </xf>
    <xf numFmtId="3" fontId="22" fillId="0" borderId="10" xfId="15" applyNumberFormat="1" applyFont="1" applyFill="1" applyBorder="1" applyAlignment="1" quotePrefix="1">
      <alignment horizontal="center" vertical="center"/>
      <protection/>
    </xf>
    <xf numFmtId="3" fontId="23" fillId="0" borderId="11" xfId="15" applyNumberFormat="1" applyFont="1" applyBorder="1" applyAlignment="1" applyProtection="1">
      <alignment horizontal="right" vertical="center"/>
      <protection/>
    </xf>
    <xf numFmtId="0" fontId="24" fillId="0" borderId="0" xfId="22" applyFont="1">
      <alignment/>
      <protection/>
    </xf>
    <xf numFmtId="0" fontId="20" fillId="0" borderId="12" xfId="16" applyFont="1" applyFill="1" applyBorder="1" applyAlignment="1">
      <alignment horizontal="left" vertical="center" wrapText="1"/>
      <protection/>
    </xf>
    <xf numFmtId="3" fontId="20" fillId="0" borderId="13" xfId="15" applyNumberFormat="1" applyFont="1" applyBorder="1" applyAlignment="1" applyProtection="1">
      <alignment horizontal="right" vertical="center"/>
      <protection/>
    </xf>
    <xf numFmtId="3" fontId="20" fillId="0" borderId="14" xfId="15" applyNumberFormat="1" applyFont="1" applyBorder="1" applyAlignment="1" applyProtection="1">
      <alignment horizontal="right" vertical="center"/>
      <protection/>
    </xf>
    <xf numFmtId="3" fontId="23" fillId="0" borderId="13" xfId="15" applyNumberFormat="1" applyFont="1" applyBorder="1" applyAlignment="1" applyProtection="1">
      <alignment horizontal="right" vertical="center"/>
      <protection/>
    </xf>
    <xf numFmtId="0" fontId="20" fillId="0" borderId="12" xfId="16" applyFont="1" applyFill="1" applyBorder="1" applyAlignment="1">
      <alignment vertical="center" wrapText="1"/>
      <protection/>
    </xf>
    <xf numFmtId="0" fontId="20" fillId="0" borderId="12" xfId="16" applyFont="1" applyFill="1" applyBorder="1" applyAlignment="1">
      <alignment wrapText="1"/>
      <protection/>
    </xf>
    <xf numFmtId="0" fontId="20" fillId="0" borderId="15" xfId="16" applyFont="1" applyFill="1" applyBorder="1" applyAlignment="1">
      <alignment vertical="top" wrapText="1"/>
      <protection/>
    </xf>
    <xf numFmtId="0" fontId="20" fillId="0" borderId="12" xfId="16" applyFont="1" applyFill="1" applyBorder="1" applyAlignment="1">
      <alignment vertical="top" wrapText="1"/>
      <protection/>
    </xf>
    <xf numFmtId="0" fontId="23" fillId="0" borderId="0" xfId="15" applyFont="1" applyAlignment="1">
      <alignment vertical="center"/>
      <protection/>
    </xf>
    <xf numFmtId="0" fontId="20" fillId="0" borderId="0" xfId="15" applyFont="1" applyAlignment="1">
      <alignment vertical="center"/>
      <protection/>
    </xf>
    <xf numFmtId="0" fontId="20" fillId="0" borderId="0" xfId="16" applyFont="1" applyFill="1" applyBorder="1" applyAlignment="1">
      <alignment horizontal="center" vertical="center"/>
      <protection/>
    </xf>
    <xf numFmtId="0" fontId="20" fillId="0" borderId="0" xfId="15" applyFont="1" applyAlignment="1">
      <alignment vertical="center" wrapText="1"/>
      <protection/>
    </xf>
    <xf numFmtId="3" fontId="20" fillId="0" borderId="0" xfId="15" applyNumberFormat="1" applyFont="1" applyBorder="1" applyAlignment="1" applyProtection="1">
      <alignment horizontal="center" vertical="center"/>
      <protection/>
    </xf>
    <xf numFmtId="1" fontId="20" fillId="0" borderId="0" xfId="15" applyNumberFormat="1" applyFont="1" applyBorder="1" applyAlignment="1" applyProtection="1">
      <alignment horizontal="center" vertical="center"/>
      <protection/>
    </xf>
    <xf numFmtId="3" fontId="22" fillId="0" borderId="0" xfId="15" applyNumberFormat="1" applyFont="1" applyFill="1" applyBorder="1" applyAlignment="1" applyProtection="1" quotePrefix="1">
      <alignment horizontal="center" vertical="center"/>
      <protection/>
    </xf>
    <xf numFmtId="3" fontId="23" fillId="0" borderId="0" xfId="15" applyNumberFormat="1" applyFont="1" applyBorder="1" applyAlignment="1" applyProtection="1">
      <alignment horizontal="right" vertical="center"/>
      <protection/>
    </xf>
    <xf numFmtId="3" fontId="20" fillId="0" borderId="0" xfId="15" applyNumberFormat="1" applyFont="1" applyBorder="1" applyAlignment="1" applyProtection="1">
      <alignment horizontal="right" vertical="center"/>
      <protection/>
    </xf>
    <xf numFmtId="0" fontId="20" fillId="0" borderId="0" xfId="15" applyFont="1" applyBorder="1" applyAlignment="1" applyProtection="1">
      <alignment vertical="center"/>
      <protection/>
    </xf>
    <xf numFmtId="3" fontId="23" fillId="0" borderId="10" xfId="15" applyNumberFormat="1" applyFont="1" applyBorder="1" applyAlignment="1" applyProtection="1">
      <alignment horizontal="right" vertical="center"/>
      <protection/>
    </xf>
    <xf numFmtId="0" fontId="23" fillId="0" borderId="16" xfId="15" applyFont="1" applyBorder="1" applyAlignment="1">
      <alignment horizontal="center" vertical="center"/>
      <protection/>
    </xf>
    <xf numFmtId="0" fontId="23" fillId="0" borderId="17" xfId="15" applyFont="1" applyBorder="1" applyAlignment="1">
      <alignment horizontal="center" vertical="center"/>
      <protection/>
    </xf>
    <xf numFmtId="0" fontId="20" fillId="0" borderId="18" xfId="16" applyFont="1" applyFill="1" applyBorder="1" applyAlignment="1">
      <alignment vertical="center" wrapText="1"/>
      <protection/>
    </xf>
    <xf numFmtId="0" fontId="20" fillId="0" borderId="19" xfId="16" applyFont="1" applyFill="1" applyBorder="1" applyAlignment="1">
      <alignment vertical="center" wrapText="1"/>
      <protection/>
    </xf>
    <xf numFmtId="0" fontId="5" fillId="0" borderId="1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1" fontId="23" fillId="0" borderId="17" xfId="15" applyNumberFormat="1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wrapText="1"/>
    </xf>
    <xf numFmtId="0" fontId="23" fillId="0" borderId="10" xfId="17" applyFont="1" applyFill="1" applyBorder="1" applyAlignment="1">
      <alignment horizontal="center" vertical="center" wrapText="1"/>
      <protection/>
    </xf>
    <xf numFmtId="0" fontId="20" fillId="0" borderId="10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0" fillId="0" borderId="20" xfId="16" applyNumberFormat="1" applyFont="1" applyFill="1" applyBorder="1" applyAlignment="1" quotePrefix="1">
      <alignment horizontal="right" vertical="center"/>
      <protection/>
    </xf>
    <xf numFmtId="191" fontId="20" fillId="0" borderId="20" xfId="16" applyNumberFormat="1" applyFont="1" applyFill="1" applyBorder="1" applyAlignment="1" quotePrefix="1">
      <alignment horizontal="right"/>
      <protection/>
    </xf>
    <xf numFmtId="191" fontId="20" fillId="0" borderId="21" xfId="16" applyNumberFormat="1" applyFont="1" applyFill="1" applyBorder="1" applyAlignment="1" quotePrefix="1">
      <alignment horizontal="right" vertical="center"/>
      <protection/>
    </xf>
    <xf numFmtId="191" fontId="20" fillId="0" borderId="22" xfId="16" applyNumberFormat="1" applyFont="1" applyFill="1" applyBorder="1" applyAlignment="1" quotePrefix="1">
      <alignment horizontal="right" vertical="center"/>
      <protection/>
    </xf>
    <xf numFmtId="191" fontId="20" fillId="0" borderId="23" xfId="16" applyNumberFormat="1" applyFont="1" applyFill="1" applyBorder="1" applyAlignment="1" quotePrefix="1">
      <alignment horizontal="right" vertical="center"/>
      <protection/>
    </xf>
    <xf numFmtId="191" fontId="20" fillId="0" borderId="24" xfId="16" applyNumberFormat="1" applyFont="1" applyFill="1" applyBorder="1" applyAlignment="1" quotePrefix="1">
      <alignment horizontal="right" vertical="top"/>
      <protection/>
    </xf>
    <xf numFmtId="191" fontId="20" fillId="0" borderId="20" xfId="16" applyNumberFormat="1" applyFont="1" applyFill="1" applyBorder="1" applyAlignment="1" quotePrefix="1">
      <alignment horizontal="right" vertical="top"/>
      <protection/>
    </xf>
    <xf numFmtId="0" fontId="20" fillId="0" borderId="10" xfId="16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28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8" fillId="0" borderId="0" xfId="0" applyNumberFormat="1" applyFont="1" applyAlignment="1">
      <alignment wrapText="1"/>
    </xf>
    <xf numFmtId="3" fontId="2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3" fontId="28" fillId="0" borderId="6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8" fillId="0" borderId="7" xfId="0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" fontId="28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7" fillId="0" borderId="25" xfId="0" applyFont="1" applyBorder="1" applyAlignment="1">
      <alignment/>
    </xf>
    <xf numFmtId="49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49" fontId="28" fillId="0" borderId="6" xfId="0" applyNumberFormat="1" applyFont="1" applyBorder="1" applyAlignment="1">
      <alignment horizontal="center"/>
    </xf>
    <xf numFmtId="3" fontId="28" fillId="0" borderId="6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0" fontId="5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16" fontId="20" fillId="0" borderId="19" xfId="16" applyNumberFormat="1" applyFont="1" applyFill="1" applyBorder="1" applyAlignment="1">
      <alignment vertical="center" wrapText="1"/>
      <protection/>
    </xf>
    <xf numFmtId="49" fontId="20" fillId="0" borderId="20" xfId="16" applyNumberFormat="1" applyFont="1" applyFill="1" applyBorder="1" applyAlignment="1">
      <alignment horizontal="right" vertical="center"/>
      <protection/>
    </xf>
    <xf numFmtId="0" fontId="34" fillId="0" borderId="6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35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 wrapText="1"/>
    </xf>
    <xf numFmtId="0" fontId="35" fillId="0" borderId="6" xfId="0" applyFont="1" applyBorder="1" applyAlignment="1">
      <alignment vertical="center"/>
    </xf>
    <xf numFmtId="3" fontId="28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3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28" fillId="0" borderId="6" xfId="0" applyFont="1" applyBorder="1" applyAlignment="1">
      <alignment horizontal="center" vertical="center"/>
    </xf>
    <xf numFmtId="3" fontId="28" fillId="0" borderId="6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justify" vertical="top" wrapText="1"/>
    </xf>
    <xf numFmtId="0" fontId="17" fillId="0" borderId="33" xfId="0" applyFont="1" applyBorder="1" applyAlignment="1">
      <alignment horizontal="justify" vertical="top" wrapText="1"/>
    </xf>
    <xf numFmtId="0" fontId="33" fillId="0" borderId="33" xfId="0" applyFont="1" applyBorder="1" applyAlignment="1">
      <alignment horizontal="right" vertical="top" wrapText="1"/>
    </xf>
    <xf numFmtId="0" fontId="17" fillId="0" borderId="33" xfId="0" applyFont="1" applyBorder="1" applyAlignment="1">
      <alignment horizontal="right" vertical="top" wrapText="1"/>
    </xf>
    <xf numFmtId="0" fontId="17" fillId="0" borderId="32" xfId="0" applyFont="1" applyBorder="1" applyAlignment="1">
      <alignment vertical="top" wrapText="1"/>
    </xf>
    <xf numFmtId="0" fontId="17" fillId="0" borderId="32" xfId="0" applyFont="1" applyBorder="1" applyAlignment="1">
      <alignment wrapText="1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justify" vertical="top" wrapText="1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wrapText="1"/>
    </xf>
    <xf numFmtId="0" fontId="17" fillId="0" borderId="35" xfId="0" applyFont="1" applyBorder="1" applyAlignment="1">
      <alignment horizontal="center" wrapText="1"/>
    </xf>
    <xf numFmtId="0" fontId="33" fillId="0" borderId="35" xfId="0" applyFont="1" applyBorder="1" applyAlignment="1">
      <alignment horizontal="right" vertical="top" wrapText="1"/>
    </xf>
    <xf numFmtId="0" fontId="17" fillId="0" borderId="36" xfId="0" applyFont="1" applyBorder="1" applyAlignment="1">
      <alignment wrapText="1"/>
    </xf>
    <xf numFmtId="0" fontId="17" fillId="0" borderId="37" xfId="0" applyFont="1" applyBorder="1" applyAlignment="1">
      <alignment horizontal="center" wrapText="1"/>
    </xf>
    <xf numFmtId="0" fontId="33" fillId="0" borderId="37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33" fillId="0" borderId="38" xfId="0" applyFont="1" applyBorder="1" applyAlignment="1">
      <alignment/>
    </xf>
    <xf numFmtId="0" fontId="1" fillId="0" borderId="6" xfId="0" applyFont="1" applyBorder="1" applyAlignment="1">
      <alignment wrapText="1"/>
    </xf>
    <xf numFmtId="3" fontId="27" fillId="0" borderId="6" xfId="0" applyNumberFormat="1" applyFont="1" applyBorder="1" applyAlignment="1">
      <alignment vertical="center"/>
    </xf>
    <xf numFmtId="0" fontId="38" fillId="0" borderId="30" xfId="0" applyFont="1" applyFill="1" applyBorder="1" applyAlignment="1" applyProtection="1">
      <alignment horizontal="left" wrapText="1" indent="2"/>
      <protection/>
    </xf>
    <xf numFmtId="0" fontId="27" fillId="0" borderId="39" xfId="0" applyFont="1" applyFill="1" applyBorder="1" applyAlignment="1" applyProtection="1">
      <alignment horizontal="left" wrapText="1"/>
      <protection/>
    </xf>
    <xf numFmtId="0" fontId="5" fillId="0" borderId="39" xfId="0" applyFont="1" applyBorder="1" applyAlignment="1">
      <alignment/>
    </xf>
    <xf numFmtId="0" fontId="1" fillId="0" borderId="1" xfId="0" applyFont="1" applyBorder="1" applyAlignment="1">
      <alignment/>
    </xf>
    <xf numFmtId="0" fontId="27" fillId="0" borderId="40" xfId="0" applyFont="1" applyBorder="1" applyAlignment="1">
      <alignment/>
    </xf>
    <xf numFmtId="0" fontId="1" fillId="0" borderId="5" xfId="0" applyFont="1" applyBorder="1" applyAlignment="1">
      <alignment/>
    </xf>
    <xf numFmtId="0" fontId="27" fillId="0" borderId="41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2" fontId="7" fillId="0" borderId="29" xfId="0" applyNumberFormat="1" applyFont="1" applyFill="1" applyBorder="1" applyAlignment="1">
      <alignment vertical="center" wrapText="1"/>
    </xf>
    <xf numFmtId="0" fontId="39" fillId="0" borderId="8" xfId="0" applyFont="1" applyFill="1" applyBorder="1" applyAlignment="1" applyProtection="1" quotePrefix="1">
      <alignment horizontal="left" wrapText="1"/>
      <protection/>
    </xf>
    <xf numFmtId="0" fontId="33" fillId="0" borderId="4" xfId="0" applyFont="1" applyBorder="1" applyAlignment="1">
      <alignment/>
    </xf>
    <xf numFmtId="2" fontId="1" fillId="0" borderId="6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38" fillId="0" borderId="0" xfId="0" applyFont="1" applyFill="1" applyBorder="1" applyAlignment="1" applyProtection="1">
      <alignment horizontal="left" wrapText="1" indent="2"/>
      <protection/>
    </xf>
    <xf numFmtId="0" fontId="3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Alignment="1">
      <alignment horizontal="right"/>
    </xf>
    <xf numFmtId="3" fontId="11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23" fillId="0" borderId="16" xfId="15" applyNumberFormat="1" applyFont="1" applyBorder="1" applyAlignment="1">
      <alignment horizontal="center" vertical="center"/>
      <protection/>
    </xf>
    <xf numFmtId="3" fontId="22" fillId="0" borderId="14" xfId="15" applyNumberFormat="1" applyFont="1" applyBorder="1" applyAlignment="1" applyProtection="1">
      <alignment horizontal="right" vertical="center"/>
      <protection/>
    </xf>
    <xf numFmtId="191" fontId="20" fillId="0" borderId="22" xfId="16" applyNumberFormat="1" applyFont="1" applyFill="1" applyBorder="1" applyAlignment="1">
      <alignment horizontal="right" vertical="center"/>
      <protection/>
    </xf>
    <xf numFmtId="0" fontId="33" fillId="0" borderId="9" xfId="0" applyFont="1" applyBorder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" fontId="33" fillId="0" borderId="33" xfId="0" applyNumberFormat="1" applyFont="1" applyBorder="1" applyAlignment="1">
      <alignment horizontal="right" vertical="top" wrapText="1"/>
    </xf>
    <xf numFmtId="1" fontId="17" fillId="0" borderId="33" xfId="0" applyNumberFormat="1" applyFont="1" applyBorder="1" applyAlignment="1">
      <alignment horizontal="right" vertical="top" wrapText="1"/>
    </xf>
    <xf numFmtId="1" fontId="17" fillId="0" borderId="35" xfId="0" applyNumberFormat="1" applyFont="1" applyBorder="1" applyAlignment="1">
      <alignment horizontal="right" vertical="top" wrapText="1"/>
    </xf>
    <xf numFmtId="1" fontId="17" fillId="0" borderId="3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wrapText="1"/>
    </xf>
    <xf numFmtId="0" fontId="38" fillId="0" borderId="10" xfId="0" applyFont="1" applyFill="1" applyBorder="1" applyAlignment="1" applyProtection="1">
      <alignment horizontal="left" wrapText="1" indent="2"/>
      <protection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8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5" fillId="0" borderId="10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1" fontId="40" fillId="0" borderId="0" xfId="0" applyNumberFormat="1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33" fillId="0" borderId="8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1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3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30" xfId="16" applyFont="1" applyFill="1" applyBorder="1" applyAlignment="1">
      <alignment vertical="center" wrapText="1"/>
      <protection/>
    </xf>
    <xf numFmtId="0" fontId="11" fillId="0" borderId="38" xfId="15" applyFont="1" applyBorder="1" applyAlignment="1">
      <alignment vertical="center" wrapText="1"/>
      <protection/>
    </xf>
    <xf numFmtId="0" fontId="23" fillId="0" borderId="30" xfId="16" applyFont="1" applyFill="1" applyBorder="1" applyAlignment="1">
      <alignment horizontal="left" vertical="center"/>
      <protection/>
    </xf>
    <xf numFmtId="0" fontId="23" fillId="0" borderId="38" xfId="16" applyFont="1" applyFill="1" applyBorder="1" applyAlignment="1">
      <alignment horizontal="left" vertical="center"/>
      <protection/>
    </xf>
    <xf numFmtId="0" fontId="23" fillId="0" borderId="38" xfId="16" applyFont="1" applyFill="1" applyBorder="1" applyAlignment="1" quotePrefix="1">
      <alignment horizontal="left" vertical="center"/>
      <protection/>
    </xf>
    <xf numFmtId="0" fontId="23" fillId="0" borderId="30" xfId="15" applyFont="1" applyFill="1" applyBorder="1" applyAlignment="1">
      <alignment horizontal="left" vertical="center"/>
      <protection/>
    </xf>
    <xf numFmtId="0" fontId="23" fillId="0" borderId="38" xfId="15" applyFont="1" applyFill="1" applyBorder="1" applyAlignment="1">
      <alignment horizontal="left" vertical="center"/>
      <protection/>
    </xf>
    <xf numFmtId="0" fontId="23" fillId="0" borderId="30" xfId="15" applyFont="1" applyFill="1" applyBorder="1" applyAlignment="1">
      <alignment horizontal="left"/>
      <protection/>
    </xf>
    <xf numFmtId="0" fontId="23" fillId="0" borderId="38" xfId="15" applyFont="1" applyFill="1" applyBorder="1" applyAlignment="1">
      <alignment horizontal="left"/>
      <protection/>
    </xf>
    <xf numFmtId="0" fontId="23" fillId="0" borderId="30" xfId="15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1" xfId="0" applyFont="1" applyBorder="1" applyAlignment="1">
      <alignment horizontal="center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workbookViewId="0" topLeftCell="A17">
      <selection activeCell="A20" sqref="A20"/>
    </sheetView>
  </sheetViews>
  <sheetFormatPr defaultColWidth="9.140625" defaultRowHeight="12.75"/>
  <cols>
    <col min="1" max="1" width="17.00390625" style="116" customWidth="1"/>
    <col min="2" max="7" width="9.140625" style="116" customWidth="1"/>
    <col min="8" max="8" width="10.140625" style="116" bestFit="1" customWidth="1"/>
    <col min="9" max="16384" width="9.140625" style="116" customWidth="1"/>
  </cols>
  <sheetData>
    <row r="3" spans="4:5" ht="18.75">
      <c r="D3" s="126" t="s">
        <v>305</v>
      </c>
      <c r="E3" s="126"/>
    </row>
    <row r="5" spans="2:9" ht="15.75">
      <c r="B5" s="259" t="s">
        <v>327</v>
      </c>
      <c r="C5" s="259"/>
      <c r="D5" s="259"/>
      <c r="E5" s="259"/>
      <c r="F5" s="259"/>
      <c r="G5" s="259"/>
      <c r="H5" s="259"/>
      <c r="I5" s="259"/>
    </row>
    <row r="7" spans="2:10" ht="48.75" customHeight="1">
      <c r="B7" s="257" t="s">
        <v>350</v>
      </c>
      <c r="C7" s="258"/>
      <c r="D7" s="258"/>
      <c r="E7" s="258"/>
      <c r="F7" s="258"/>
      <c r="G7" s="258"/>
      <c r="H7" s="258"/>
      <c r="I7" s="258"/>
      <c r="J7" s="258"/>
    </row>
    <row r="8" spans="2:10" ht="48.75" customHeight="1">
      <c r="B8" s="260" t="s">
        <v>326</v>
      </c>
      <c r="C8" s="260"/>
      <c r="D8" s="260"/>
      <c r="E8" s="260"/>
      <c r="F8" s="260"/>
      <c r="G8" s="260"/>
      <c r="H8" s="260"/>
      <c r="I8" s="260"/>
      <c r="J8" s="260"/>
    </row>
    <row r="9" spans="2:10" ht="32.25" customHeight="1">
      <c r="B9" s="260"/>
      <c r="C9" s="260"/>
      <c r="D9" s="260"/>
      <c r="E9" s="260"/>
      <c r="F9" s="260"/>
      <c r="G9" s="260"/>
      <c r="H9" s="260"/>
      <c r="I9" s="260"/>
      <c r="J9" s="260"/>
    </row>
    <row r="10" spans="2:10" ht="48.75" customHeight="1" hidden="1">
      <c r="B10" s="260"/>
      <c r="C10" s="260"/>
      <c r="D10" s="260"/>
      <c r="E10" s="260"/>
      <c r="F10" s="260"/>
      <c r="G10" s="260"/>
      <c r="H10" s="260"/>
      <c r="I10" s="260"/>
      <c r="J10" s="260"/>
    </row>
    <row r="11" spans="2:10" ht="24" customHeight="1">
      <c r="B11" s="124"/>
      <c r="C11" s="120"/>
      <c r="D11" s="120"/>
      <c r="E11" s="120"/>
      <c r="F11" s="120"/>
      <c r="G11" s="120"/>
      <c r="H11" s="120"/>
      <c r="I11" s="120"/>
      <c r="J11" s="120"/>
    </row>
    <row r="12" spans="2:8" ht="15.75">
      <c r="B12" s="116" t="s">
        <v>306</v>
      </c>
      <c r="H12" s="116" t="s">
        <v>45</v>
      </c>
    </row>
    <row r="13" spans="2:8" ht="15.75">
      <c r="B13" s="116" t="s">
        <v>307</v>
      </c>
      <c r="H13" s="116" t="s">
        <v>38</v>
      </c>
    </row>
    <row r="14" spans="2:8" ht="15.75">
      <c r="B14" s="116" t="s">
        <v>308</v>
      </c>
      <c r="H14" s="116" t="s">
        <v>89</v>
      </c>
    </row>
    <row r="15" spans="2:8" ht="15.75">
      <c r="B15" s="116" t="s">
        <v>309</v>
      </c>
      <c r="H15" s="116" t="s">
        <v>304</v>
      </c>
    </row>
    <row r="16" spans="2:8" ht="15.75">
      <c r="B16" s="116" t="s">
        <v>310</v>
      </c>
      <c r="H16" s="116" t="s">
        <v>10</v>
      </c>
    </row>
    <row r="17" spans="2:10" ht="25.5" customHeight="1">
      <c r="B17" s="124"/>
      <c r="C17" s="120"/>
      <c r="D17" s="120"/>
      <c r="E17" s="120"/>
      <c r="F17" s="120"/>
      <c r="G17" s="120"/>
      <c r="H17" s="120"/>
      <c r="I17" s="120"/>
      <c r="J17" s="120"/>
    </row>
    <row r="18" ht="15.75">
      <c r="E18" s="117" t="s">
        <v>311</v>
      </c>
    </row>
    <row r="20" spans="2:9" ht="15.75">
      <c r="B20" s="259" t="s">
        <v>351</v>
      </c>
      <c r="C20" s="259"/>
      <c r="D20" s="259"/>
      <c r="E20" s="259"/>
      <c r="F20" s="259"/>
      <c r="G20" s="259"/>
      <c r="H20" s="259"/>
      <c r="I20" s="259"/>
    </row>
    <row r="22" spans="1:2" ht="15.75">
      <c r="A22" s="116">
        <v>1</v>
      </c>
      <c r="B22" s="116" t="s">
        <v>312</v>
      </c>
    </row>
    <row r="23" spans="2:8" ht="15.75">
      <c r="B23" s="116" t="s">
        <v>313</v>
      </c>
      <c r="C23" s="116" t="s">
        <v>314</v>
      </c>
      <c r="H23" s="125">
        <v>164405</v>
      </c>
    </row>
    <row r="24" spans="2:8" ht="15.75">
      <c r="B24" s="116" t="s">
        <v>313</v>
      </c>
      <c r="C24" s="116" t="s">
        <v>315</v>
      </c>
      <c r="H24" s="125"/>
    </row>
    <row r="25" spans="2:8" ht="15.75">
      <c r="B25" s="116" t="s">
        <v>313</v>
      </c>
      <c r="C25" s="116" t="s">
        <v>323</v>
      </c>
      <c r="H25" s="125">
        <v>94974</v>
      </c>
    </row>
    <row r="26" spans="2:8" ht="15.75">
      <c r="B26" s="116" t="s">
        <v>313</v>
      </c>
      <c r="C26" s="116" t="s">
        <v>352</v>
      </c>
      <c r="H26" s="116">
        <v>-54132</v>
      </c>
    </row>
    <row r="27" spans="1:2" ht="15.75">
      <c r="A27" s="116">
        <v>2</v>
      </c>
      <c r="B27" s="116" t="s">
        <v>316</v>
      </c>
    </row>
    <row r="28" spans="2:8" ht="15.75">
      <c r="B28" s="116" t="s">
        <v>313</v>
      </c>
      <c r="C28" s="116" t="s">
        <v>317</v>
      </c>
      <c r="H28" s="125">
        <v>5892</v>
      </c>
    </row>
    <row r="29" spans="2:8" ht="15.75">
      <c r="B29" s="116" t="s">
        <v>313</v>
      </c>
      <c r="C29" s="116" t="s">
        <v>318</v>
      </c>
      <c r="H29" s="125">
        <v>13411</v>
      </c>
    </row>
    <row r="30" spans="2:8" ht="15.75">
      <c r="B30" s="116" t="s">
        <v>313</v>
      </c>
      <c r="C30" s="116" t="s">
        <v>319</v>
      </c>
      <c r="H30" s="125">
        <v>21975</v>
      </c>
    </row>
    <row r="31" spans="2:8" ht="15.75">
      <c r="B31" s="116" t="s">
        <v>313</v>
      </c>
      <c r="C31" s="116" t="s">
        <v>315</v>
      </c>
      <c r="H31" s="125"/>
    </row>
    <row r="32" spans="2:8" ht="15.75">
      <c r="B32" s="116" t="s">
        <v>313</v>
      </c>
      <c r="C32" s="116" t="s">
        <v>324</v>
      </c>
      <c r="H32" s="125">
        <v>-1614</v>
      </c>
    </row>
    <row r="33" spans="2:8" ht="15.75">
      <c r="B33" s="116" t="s">
        <v>313</v>
      </c>
      <c r="C33" s="116" t="s">
        <v>325</v>
      </c>
      <c r="H33" s="125">
        <v>-9777</v>
      </c>
    </row>
    <row r="34" spans="2:8" ht="15.75">
      <c r="B34" s="116" t="s">
        <v>313</v>
      </c>
      <c r="C34" s="116" t="s">
        <v>323</v>
      </c>
      <c r="H34" s="125">
        <v>78162</v>
      </c>
    </row>
    <row r="35" spans="2:8" ht="15.75">
      <c r="B35" s="116" t="s">
        <v>313</v>
      </c>
      <c r="C35" s="116" t="s">
        <v>352</v>
      </c>
      <c r="H35" s="125">
        <v>-21660</v>
      </c>
    </row>
    <row r="37" ht="15.75">
      <c r="E37" s="117" t="s">
        <v>320</v>
      </c>
    </row>
    <row r="38" ht="15.75">
      <c r="B38" s="116" t="s">
        <v>353</v>
      </c>
    </row>
    <row r="40" spans="3:8" ht="15.75">
      <c r="C40" s="116" t="s">
        <v>321</v>
      </c>
      <c r="H40" s="125">
        <v>205247</v>
      </c>
    </row>
    <row r="41" spans="3:8" ht="15.75">
      <c r="C41" s="116" t="s">
        <v>322</v>
      </c>
      <c r="H41" s="125">
        <v>86389</v>
      </c>
    </row>
  </sheetData>
  <sheetProtection password="B55E" sheet="1" objects="1" scenarios="1" selectLockedCells="1" selectUnlockedCells="1"/>
  <mergeCells count="4">
    <mergeCell ref="B7:J7"/>
    <mergeCell ref="B5:I5"/>
    <mergeCell ref="B20:I20"/>
    <mergeCell ref="B8:J10"/>
  </mergeCells>
  <printOptions/>
  <pageMargins left="0.75" right="0.75" top="0.63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pane ySplit="2" topLeftCell="BM24" activePane="bottomLeft" state="frozen"/>
      <selection pane="topLeft" activeCell="A20" sqref="A20"/>
      <selection pane="bottomLeft" activeCell="A20" sqref="A20"/>
    </sheetView>
  </sheetViews>
  <sheetFormatPr defaultColWidth="9.140625" defaultRowHeight="12.75"/>
  <cols>
    <col min="1" max="1" width="5.140625" style="115" customWidth="1"/>
    <col min="2" max="2" width="51.421875" style="116" customWidth="1"/>
    <col min="3" max="3" width="14.8515625" style="115" customWidth="1"/>
    <col min="4" max="4" width="13.28125" style="130" bestFit="1" customWidth="1"/>
    <col min="5" max="5" width="15.57421875" style="130" bestFit="1" customWidth="1"/>
    <col min="6" max="6" width="9.00390625" style="130" bestFit="1" customWidth="1"/>
    <col min="7" max="7" width="9.00390625" style="131" bestFit="1" customWidth="1"/>
    <col min="8" max="8" width="8.7109375" style="131" bestFit="1" customWidth="1"/>
    <col min="9" max="9" width="9.140625" style="131" customWidth="1"/>
    <col min="10" max="16384" width="9.140625" style="116" customWidth="1"/>
  </cols>
  <sheetData>
    <row r="1" spans="3:5" ht="15.75" customHeight="1">
      <c r="C1" s="263" t="s">
        <v>45</v>
      </c>
      <c r="D1" s="263"/>
      <c r="E1" s="263"/>
    </row>
    <row r="2" spans="6:7" ht="11.25" customHeight="1">
      <c r="F2" s="132"/>
      <c r="G2" s="132"/>
    </row>
    <row r="3" spans="1:6" ht="15.75">
      <c r="A3" s="261" t="s">
        <v>331</v>
      </c>
      <c r="B3" s="262"/>
      <c r="C3" s="262"/>
      <c r="D3" s="262"/>
      <c r="E3" s="262"/>
      <c r="F3" s="134"/>
    </row>
    <row r="4" ht="6.75" customHeight="1"/>
    <row r="5" spans="1:6" ht="15.75">
      <c r="A5" s="261" t="s">
        <v>113</v>
      </c>
      <c r="B5" s="262"/>
      <c r="C5" s="262"/>
      <c r="D5" s="262"/>
      <c r="E5" s="135"/>
      <c r="F5" s="135"/>
    </row>
    <row r="6" ht="6" customHeight="1"/>
    <row r="7" spans="1:5" ht="14.25" customHeight="1">
      <c r="A7" s="129" t="s">
        <v>1</v>
      </c>
      <c r="B7" s="136" t="s">
        <v>2</v>
      </c>
      <c r="C7" s="137" t="s">
        <v>114</v>
      </c>
      <c r="D7" s="138" t="s">
        <v>115</v>
      </c>
      <c r="E7" s="138" t="s">
        <v>328</v>
      </c>
    </row>
    <row r="8" spans="1:9" ht="15.75">
      <c r="A8" s="122">
        <v>1</v>
      </c>
      <c r="B8" s="121" t="s">
        <v>116</v>
      </c>
      <c r="C8" s="139" t="s">
        <v>117</v>
      </c>
      <c r="D8" s="140">
        <v>1652248</v>
      </c>
      <c r="E8" s="140">
        <v>164405</v>
      </c>
      <c r="F8" s="141"/>
      <c r="G8" s="142"/>
      <c r="H8" s="142"/>
      <c r="I8" s="142"/>
    </row>
    <row r="9" spans="1:9" ht="15.75">
      <c r="A9" s="122">
        <v>2</v>
      </c>
      <c r="B9" s="121" t="s">
        <v>118</v>
      </c>
      <c r="C9" s="139" t="s">
        <v>119</v>
      </c>
      <c r="D9" s="140">
        <v>20000</v>
      </c>
      <c r="E9" s="140"/>
      <c r="F9" s="141"/>
      <c r="G9" s="142"/>
      <c r="H9" s="142"/>
      <c r="I9" s="142"/>
    </row>
    <row r="10" spans="1:9" ht="15.75">
      <c r="A10" s="122">
        <v>3</v>
      </c>
      <c r="B10" s="121" t="s">
        <v>120</v>
      </c>
      <c r="C10" s="139" t="s">
        <v>121</v>
      </c>
      <c r="D10" s="140">
        <v>94974</v>
      </c>
      <c r="E10" s="140">
        <v>94974</v>
      </c>
      <c r="F10" s="141"/>
      <c r="G10" s="142"/>
      <c r="H10" s="142"/>
      <c r="I10" s="142"/>
    </row>
    <row r="11" spans="1:9" ht="15.75">
      <c r="A11" s="122">
        <v>4</v>
      </c>
      <c r="B11" s="121" t="s">
        <v>329</v>
      </c>
      <c r="C11" s="139" t="s">
        <v>330</v>
      </c>
      <c r="D11" s="140"/>
      <c r="E11" s="140">
        <v>-54132</v>
      </c>
      <c r="F11" s="141"/>
      <c r="G11" s="142"/>
      <c r="H11" s="142"/>
      <c r="I11" s="142"/>
    </row>
    <row r="12" spans="2:9" ht="15.75">
      <c r="B12" s="123" t="s">
        <v>122</v>
      </c>
      <c r="C12" s="143"/>
      <c r="D12" s="144">
        <f>SUM(D8:D10)</f>
        <v>1767222</v>
      </c>
      <c r="E12" s="144">
        <f>SUM(E8:E11)</f>
        <v>205247</v>
      </c>
      <c r="F12" s="145"/>
      <c r="I12" s="142"/>
    </row>
    <row r="13" spans="6:9" ht="10.5" customHeight="1">
      <c r="F13" s="145"/>
      <c r="I13" s="142"/>
    </row>
    <row r="14" spans="1:9" ht="15.75">
      <c r="A14" s="261" t="s">
        <v>123</v>
      </c>
      <c r="B14" s="262"/>
      <c r="C14" s="262"/>
      <c r="D14" s="262"/>
      <c r="E14" s="146"/>
      <c r="F14" s="146"/>
      <c r="I14" s="142"/>
    </row>
    <row r="15" spans="1:9" ht="6.75" customHeight="1">
      <c r="A15" s="133"/>
      <c r="B15" s="135"/>
      <c r="C15" s="135"/>
      <c r="D15" s="135"/>
      <c r="E15" s="135"/>
      <c r="F15" s="147"/>
      <c r="I15" s="142"/>
    </row>
    <row r="16" spans="1:9" ht="13.5" customHeight="1">
      <c r="A16" s="129" t="s">
        <v>1</v>
      </c>
      <c r="B16" s="148" t="s">
        <v>2</v>
      </c>
      <c r="C16" s="137" t="s">
        <v>114</v>
      </c>
      <c r="D16" s="138" t="s">
        <v>115</v>
      </c>
      <c r="E16" s="138" t="s">
        <v>328</v>
      </c>
      <c r="F16" s="145"/>
      <c r="I16" s="142"/>
    </row>
    <row r="17" spans="1:9" ht="15.75">
      <c r="A17" s="122">
        <v>1</v>
      </c>
      <c r="B17" s="121" t="s">
        <v>124</v>
      </c>
      <c r="C17" s="149"/>
      <c r="D17" s="140">
        <v>459970</v>
      </c>
      <c r="E17" s="140">
        <f>E63</f>
        <v>19303</v>
      </c>
      <c r="F17" s="145"/>
      <c r="I17" s="142"/>
    </row>
    <row r="18" spans="1:9" ht="15.75">
      <c r="A18" s="122">
        <v>2</v>
      </c>
      <c r="B18" s="121" t="s">
        <v>125</v>
      </c>
      <c r="C18" s="149" t="s">
        <v>126</v>
      </c>
      <c r="D18" s="140">
        <v>379600</v>
      </c>
      <c r="E18" s="140"/>
      <c r="F18" s="145"/>
      <c r="I18" s="142"/>
    </row>
    <row r="19" spans="1:9" ht="15.75">
      <c r="A19" s="122">
        <v>3</v>
      </c>
      <c r="B19" s="121" t="s">
        <v>127</v>
      </c>
      <c r="C19" s="149" t="s">
        <v>126</v>
      </c>
      <c r="D19" s="140">
        <v>29300</v>
      </c>
      <c r="E19" s="140">
        <v>21975</v>
      </c>
      <c r="F19" s="150"/>
      <c r="I19" s="142"/>
    </row>
    <row r="20" spans="1:9" ht="15.75">
      <c r="A20" s="122">
        <v>4</v>
      </c>
      <c r="B20" s="121" t="s">
        <v>118</v>
      </c>
      <c r="C20" s="139" t="s">
        <v>119</v>
      </c>
      <c r="D20" s="140">
        <v>194300</v>
      </c>
      <c r="E20" s="140"/>
      <c r="F20" s="145"/>
      <c r="I20" s="142"/>
    </row>
    <row r="21" spans="1:9" ht="15.75">
      <c r="A21" s="122">
        <v>5</v>
      </c>
      <c r="B21" s="121" t="s">
        <v>130</v>
      </c>
      <c r="C21" s="139" t="s">
        <v>131</v>
      </c>
      <c r="D21" s="140">
        <v>20429</v>
      </c>
      <c r="E21" s="140"/>
      <c r="F21" s="145"/>
      <c r="I21" s="142"/>
    </row>
    <row r="22" spans="1:9" ht="15.75">
      <c r="A22" s="122">
        <v>6</v>
      </c>
      <c r="B22" s="121" t="s">
        <v>132</v>
      </c>
      <c r="C22" s="139" t="s">
        <v>133</v>
      </c>
      <c r="D22" s="140">
        <v>-30000</v>
      </c>
      <c r="E22" s="140">
        <v>-1614</v>
      </c>
      <c r="F22" s="145"/>
      <c r="I22" s="142"/>
    </row>
    <row r="23" spans="1:9" ht="15.75">
      <c r="A23" s="122">
        <v>7</v>
      </c>
      <c r="B23" s="121" t="s">
        <v>134</v>
      </c>
      <c r="C23" s="139" t="s">
        <v>135</v>
      </c>
      <c r="D23" s="140">
        <v>11264</v>
      </c>
      <c r="E23" s="140">
        <v>-9777</v>
      </c>
      <c r="F23" s="145"/>
      <c r="I23" s="142"/>
    </row>
    <row r="24" spans="1:9" ht="15.75">
      <c r="A24" s="122">
        <v>8</v>
      </c>
      <c r="B24" s="121" t="s">
        <v>120</v>
      </c>
      <c r="C24" s="139" t="s">
        <v>121</v>
      </c>
      <c r="D24" s="140">
        <v>78162</v>
      </c>
      <c r="E24" s="140">
        <v>78162</v>
      </c>
      <c r="F24" s="145"/>
      <c r="I24" s="142"/>
    </row>
    <row r="25" spans="1:9" ht="15.75">
      <c r="A25" s="122">
        <v>9</v>
      </c>
      <c r="B25" s="121" t="s">
        <v>329</v>
      </c>
      <c r="C25" s="139" t="s">
        <v>330</v>
      </c>
      <c r="D25" s="140"/>
      <c r="E25" s="140">
        <v>-21660</v>
      </c>
      <c r="F25" s="145"/>
      <c r="I25" s="142"/>
    </row>
    <row r="26" spans="2:9" ht="15.75">
      <c r="B26" s="123" t="s">
        <v>122</v>
      </c>
      <c r="C26" s="139"/>
      <c r="D26" s="144">
        <f>SUM(D17:D24)</f>
        <v>1143025</v>
      </c>
      <c r="E26" s="144">
        <f>SUM(E17:E25)</f>
        <v>86389</v>
      </c>
      <c r="F26" s="145"/>
      <c r="I26" s="142"/>
    </row>
    <row r="27" spans="3:9" ht="12" customHeight="1">
      <c r="C27" s="151"/>
      <c r="F27" s="145"/>
      <c r="I27" s="142"/>
    </row>
    <row r="28" spans="2:9" ht="15.75">
      <c r="B28" s="152" t="s">
        <v>136</v>
      </c>
      <c r="C28" s="143"/>
      <c r="D28" s="144">
        <f>D12+D26</f>
        <v>2910247</v>
      </c>
      <c r="E28" s="144">
        <f>E12+E26</f>
        <v>291636</v>
      </c>
      <c r="F28" s="145"/>
      <c r="I28" s="142"/>
    </row>
    <row r="29" spans="6:9" ht="12" customHeight="1">
      <c r="F29" s="145"/>
      <c r="I29" s="142"/>
    </row>
    <row r="30" spans="1:9" ht="15.75">
      <c r="A30" s="265" t="s">
        <v>1</v>
      </c>
      <c r="B30" s="265" t="s">
        <v>137</v>
      </c>
      <c r="C30" s="265" t="s">
        <v>114</v>
      </c>
      <c r="D30" s="264" t="s">
        <v>115</v>
      </c>
      <c r="E30" s="264" t="s">
        <v>328</v>
      </c>
      <c r="F30" s="142"/>
      <c r="G30" s="142"/>
      <c r="H30" s="142"/>
      <c r="I30" s="142"/>
    </row>
    <row r="31" spans="1:9" ht="11.25" customHeight="1">
      <c r="A31" s="266"/>
      <c r="B31" s="266"/>
      <c r="C31" s="266"/>
      <c r="D31" s="256"/>
      <c r="E31" s="256"/>
      <c r="F31" s="142"/>
      <c r="G31" s="142"/>
      <c r="H31" s="142"/>
      <c r="I31" s="142"/>
    </row>
    <row r="32" spans="1:9" ht="15.75">
      <c r="A32" s="129" t="s">
        <v>42</v>
      </c>
      <c r="B32" s="123" t="s">
        <v>138</v>
      </c>
      <c r="C32" s="123"/>
      <c r="D32" s="123"/>
      <c r="E32" s="123"/>
      <c r="F32" s="142"/>
      <c r="G32" s="142"/>
      <c r="H32" s="142"/>
      <c r="I32" s="142"/>
    </row>
    <row r="33" spans="1:9" ht="15.75">
      <c r="A33" s="129" t="s">
        <v>16</v>
      </c>
      <c r="B33" s="123" t="s">
        <v>139</v>
      </c>
      <c r="C33" s="153" t="s">
        <v>140</v>
      </c>
      <c r="D33" s="154">
        <f>D34</f>
        <v>3200</v>
      </c>
      <c r="E33" s="154">
        <f>E34</f>
        <v>1287</v>
      </c>
      <c r="F33" s="142"/>
      <c r="G33" s="142"/>
      <c r="H33" s="142"/>
      <c r="I33" s="142"/>
    </row>
    <row r="34" spans="1:9" ht="15.75">
      <c r="A34" s="122" t="s">
        <v>141</v>
      </c>
      <c r="B34" s="121" t="s">
        <v>142</v>
      </c>
      <c r="C34" s="155" t="s">
        <v>143</v>
      </c>
      <c r="D34" s="156">
        <v>3200</v>
      </c>
      <c r="E34" s="156">
        <v>1287</v>
      </c>
      <c r="F34" s="116"/>
      <c r="G34" s="116"/>
      <c r="H34" s="116"/>
      <c r="I34" s="116"/>
    </row>
    <row r="35" spans="1:9" ht="15.75">
      <c r="A35" s="129" t="s">
        <v>17</v>
      </c>
      <c r="B35" s="123" t="s">
        <v>144</v>
      </c>
      <c r="C35" s="153" t="s">
        <v>145</v>
      </c>
      <c r="D35" s="154">
        <f>D36+D37+D38</f>
        <v>128000</v>
      </c>
      <c r="E35" s="154">
        <f>E36+E37+E38</f>
        <v>4605</v>
      </c>
      <c r="F35" s="116"/>
      <c r="G35" s="116"/>
      <c r="H35" s="116"/>
      <c r="I35" s="116"/>
    </row>
    <row r="36" spans="1:9" ht="15.75">
      <c r="A36" s="122" t="s">
        <v>146</v>
      </c>
      <c r="B36" s="121" t="s">
        <v>147</v>
      </c>
      <c r="C36" s="155" t="s">
        <v>148</v>
      </c>
      <c r="D36" s="156">
        <v>30000</v>
      </c>
      <c r="E36" s="156">
        <v>664</v>
      </c>
      <c r="F36" s="116"/>
      <c r="G36" s="116"/>
      <c r="H36" s="116"/>
      <c r="I36" s="116"/>
    </row>
    <row r="37" spans="1:9" ht="15.75">
      <c r="A37" s="122" t="s">
        <v>149</v>
      </c>
      <c r="B37" s="121" t="s">
        <v>150</v>
      </c>
      <c r="C37" s="155" t="s">
        <v>151</v>
      </c>
      <c r="D37" s="156">
        <v>28000</v>
      </c>
      <c r="E37" s="156">
        <v>681</v>
      </c>
      <c r="F37" s="116"/>
      <c r="G37" s="116"/>
      <c r="H37" s="116"/>
      <c r="I37" s="116"/>
    </row>
    <row r="38" spans="1:9" ht="15.75">
      <c r="A38" s="122" t="s">
        <v>152</v>
      </c>
      <c r="B38" s="121" t="s">
        <v>153</v>
      </c>
      <c r="C38" s="155" t="s">
        <v>154</v>
      </c>
      <c r="D38" s="156">
        <v>70000</v>
      </c>
      <c r="E38" s="156">
        <v>3260</v>
      </c>
      <c r="F38" s="116"/>
      <c r="G38" s="116"/>
      <c r="H38" s="116"/>
      <c r="I38" s="116"/>
    </row>
    <row r="39" spans="1:9" ht="15.75">
      <c r="A39" s="122"/>
      <c r="B39" s="123" t="s">
        <v>155</v>
      </c>
      <c r="C39" s="153"/>
      <c r="D39" s="154">
        <f>D33+D35</f>
        <v>131200</v>
      </c>
      <c r="E39" s="154">
        <f>E33+E35</f>
        <v>5892</v>
      </c>
      <c r="F39" s="116"/>
      <c r="G39" s="116"/>
      <c r="H39" s="116"/>
      <c r="I39" s="116"/>
    </row>
    <row r="40" spans="1:9" ht="15.75">
      <c r="A40" s="129" t="s">
        <v>43</v>
      </c>
      <c r="B40" s="123" t="s">
        <v>156</v>
      </c>
      <c r="C40" s="153"/>
      <c r="D40" s="154"/>
      <c r="E40" s="154"/>
      <c r="F40" s="116"/>
      <c r="G40" s="116"/>
      <c r="H40" s="116"/>
      <c r="I40" s="116"/>
    </row>
    <row r="41" spans="1:9" ht="15.75">
      <c r="A41" s="129" t="s">
        <v>16</v>
      </c>
      <c r="B41" s="123" t="s">
        <v>157</v>
      </c>
      <c r="C41" s="153" t="s">
        <v>158</v>
      </c>
      <c r="D41" s="154">
        <f>D42+D43+D44+D45+D46+D4</f>
        <v>128740</v>
      </c>
      <c r="E41" s="154">
        <f>E42+E43+E44+E45+E46+E4</f>
        <v>2781</v>
      </c>
      <c r="F41" s="116"/>
      <c r="G41" s="116"/>
      <c r="H41" s="116"/>
      <c r="I41" s="116"/>
    </row>
    <row r="42" spans="1:9" ht="15.75">
      <c r="A42" s="122" t="s">
        <v>141</v>
      </c>
      <c r="B42" s="121" t="s">
        <v>159</v>
      </c>
      <c r="C42" s="155" t="s">
        <v>160</v>
      </c>
      <c r="D42" s="156">
        <v>18400</v>
      </c>
      <c r="E42" s="156">
        <v>1520</v>
      </c>
      <c r="F42" s="116"/>
      <c r="G42" s="116"/>
      <c r="H42" s="116"/>
      <c r="I42" s="116"/>
    </row>
    <row r="43" spans="1:9" ht="15.75">
      <c r="A43" s="122" t="s">
        <v>161</v>
      </c>
      <c r="B43" s="121" t="s">
        <v>162</v>
      </c>
      <c r="C43" s="155" t="s">
        <v>163</v>
      </c>
      <c r="D43" s="156">
        <v>18500</v>
      </c>
      <c r="E43" s="156">
        <v>1256</v>
      </c>
      <c r="F43" s="116"/>
      <c r="G43" s="116"/>
      <c r="H43" s="116"/>
      <c r="I43" s="116"/>
    </row>
    <row r="44" spans="1:9" ht="15.75">
      <c r="A44" s="122" t="s">
        <v>164</v>
      </c>
      <c r="B44" s="121" t="s">
        <v>165</v>
      </c>
      <c r="C44" s="155" t="s">
        <v>166</v>
      </c>
      <c r="D44" s="156">
        <v>90740</v>
      </c>
      <c r="E44" s="156"/>
      <c r="F44" s="116"/>
      <c r="G44" s="116"/>
      <c r="H44" s="116"/>
      <c r="I44" s="116"/>
    </row>
    <row r="45" spans="1:9" ht="15.75">
      <c r="A45" s="122" t="s">
        <v>167</v>
      </c>
      <c r="B45" s="121" t="s">
        <v>168</v>
      </c>
      <c r="C45" s="155" t="s">
        <v>169</v>
      </c>
      <c r="D45" s="156">
        <v>1000</v>
      </c>
      <c r="E45" s="156"/>
      <c r="F45" s="116"/>
      <c r="G45" s="116"/>
      <c r="H45" s="116"/>
      <c r="I45" s="116"/>
    </row>
    <row r="46" spans="1:9" ht="15.75">
      <c r="A46" s="122" t="s">
        <v>170</v>
      </c>
      <c r="B46" s="121" t="s">
        <v>171</v>
      </c>
      <c r="C46" s="155" t="s">
        <v>172</v>
      </c>
      <c r="D46" s="156">
        <v>100</v>
      </c>
      <c r="E46" s="156">
        <v>5</v>
      </c>
      <c r="F46" s="116"/>
      <c r="G46" s="116"/>
      <c r="H46" s="116"/>
      <c r="I46" s="116"/>
    </row>
    <row r="47" spans="1:9" ht="15.75">
      <c r="A47" s="129" t="s">
        <v>17</v>
      </c>
      <c r="B47" s="123" t="s">
        <v>173</v>
      </c>
      <c r="C47" s="153" t="s">
        <v>174</v>
      </c>
      <c r="D47" s="154">
        <f>D48+D49+D50+D51+D52+D53+D54</f>
        <v>181600</v>
      </c>
      <c r="E47" s="154">
        <f>E48+E49+E50+E51+E52+E53+E54</f>
        <v>10298</v>
      </c>
      <c r="F47" s="116"/>
      <c r="G47" s="116"/>
      <c r="H47" s="116"/>
      <c r="I47" s="116"/>
    </row>
    <row r="48" spans="1:9" ht="15.75">
      <c r="A48" s="122" t="s">
        <v>146</v>
      </c>
      <c r="B48" s="121" t="s">
        <v>175</v>
      </c>
      <c r="C48" s="155" t="s">
        <v>176</v>
      </c>
      <c r="D48" s="156">
        <v>12000</v>
      </c>
      <c r="E48" s="156">
        <v>875</v>
      </c>
      <c r="F48" s="116"/>
      <c r="G48" s="116"/>
      <c r="H48" s="116"/>
      <c r="I48" s="116"/>
    </row>
    <row r="49" spans="1:9" ht="15.75">
      <c r="A49" s="122" t="s">
        <v>149</v>
      </c>
      <c r="B49" s="121" t="s">
        <v>177</v>
      </c>
      <c r="C49" s="155" t="s">
        <v>178</v>
      </c>
      <c r="D49" s="156">
        <v>70000</v>
      </c>
      <c r="E49" s="156">
        <v>5172</v>
      </c>
      <c r="F49" s="116"/>
      <c r="G49" s="116"/>
      <c r="H49" s="116"/>
      <c r="I49" s="116"/>
    </row>
    <row r="50" spans="1:9" ht="15.75">
      <c r="A50" s="122" t="s">
        <v>152</v>
      </c>
      <c r="B50" s="121" t="s">
        <v>179</v>
      </c>
      <c r="C50" s="155" t="s">
        <v>180</v>
      </c>
      <c r="D50" s="156">
        <v>2300</v>
      </c>
      <c r="E50" s="156">
        <v>20</v>
      </c>
      <c r="F50" s="116"/>
      <c r="G50" s="116"/>
      <c r="H50" s="116"/>
      <c r="I50" s="116"/>
    </row>
    <row r="51" spans="1:9" ht="15.75">
      <c r="A51" s="122" t="s">
        <v>181</v>
      </c>
      <c r="B51" s="121" t="s">
        <v>182</v>
      </c>
      <c r="C51" s="155" t="s">
        <v>183</v>
      </c>
      <c r="D51" s="156">
        <v>60000</v>
      </c>
      <c r="E51" s="156">
        <v>1355</v>
      </c>
      <c r="F51" s="116"/>
      <c r="G51" s="116"/>
      <c r="H51" s="116"/>
      <c r="I51" s="116"/>
    </row>
    <row r="52" spans="1:9" ht="15.75">
      <c r="A52" s="122" t="s">
        <v>184</v>
      </c>
      <c r="B52" s="121" t="s">
        <v>185</v>
      </c>
      <c r="C52" s="155" t="s">
        <v>186</v>
      </c>
      <c r="D52" s="156">
        <v>7200</v>
      </c>
      <c r="E52" s="156">
        <v>475</v>
      </c>
      <c r="F52" s="116"/>
      <c r="G52" s="116"/>
      <c r="H52" s="116"/>
      <c r="I52" s="116"/>
    </row>
    <row r="53" spans="1:9" ht="15.75">
      <c r="A53" s="122" t="s">
        <v>187</v>
      </c>
      <c r="B53" s="121" t="s">
        <v>188</v>
      </c>
      <c r="C53" s="155" t="s">
        <v>189</v>
      </c>
      <c r="D53" s="156">
        <v>30000</v>
      </c>
      <c r="E53" s="156">
        <v>2401</v>
      </c>
      <c r="F53" s="116"/>
      <c r="G53" s="116"/>
      <c r="H53" s="116"/>
      <c r="I53" s="116"/>
    </row>
    <row r="54" spans="1:9" ht="15.75">
      <c r="A54" s="122" t="s">
        <v>190</v>
      </c>
      <c r="B54" s="121" t="s">
        <v>191</v>
      </c>
      <c r="C54" s="155" t="s">
        <v>192</v>
      </c>
      <c r="D54" s="156">
        <v>100</v>
      </c>
      <c r="E54" s="156"/>
      <c r="F54" s="116"/>
      <c r="G54" s="116"/>
      <c r="H54" s="116"/>
      <c r="I54" s="116"/>
    </row>
    <row r="55" spans="1:9" ht="15.75">
      <c r="A55" s="122" t="s">
        <v>193</v>
      </c>
      <c r="B55" s="121" t="s">
        <v>194</v>
      </c>
      <c r="C55" s="155" t="s">
        <v>195</v>
      </c>
      <c r="D55" s="156">
        <v>0</v>
      </c>
      <c r="E55" s="156">
        <v>0</v>
      </c>
      <c r="F55" s="116"/>
      <c r="G55" s="116"/>
      <c r="H55" s="116"/>
      <c r="I55" s="116"/>
    </row>
    <row r="56" spans="1:9" ht="15.75">
      <c r="A56" s="129" t="s">
        <v>18</v>
      </c>
      <c r="B56" s="123" t="s">
        <v>196</v>
      </c>
      <c r="C56" s="153" t="s">
        <v>197</v>
      </c>
      <c r="D56" s="154">
        <v>7800</v>
      </c>
      <c r="E56" s="154">
        <v>310</v>
      </c>
      <c r="F56" s="116"/>
      <c r="G56" s="116"/>
      <c r="H56" s="116"/>
      <c r="I56" s="116"/>
    </row>
    <row r="57" spans="1:9" ht="15.75">
      <c r="A57" s="129" t="s">
        <v>19</v>
      </c>
      <c r="B57" s="123" t="s">
        <v>198</v>
      </c>
      <c r="C57" s="153" t="s">
        <v>199</v>
      </c>
      <c r="D57" s="154">
        <v>2000</v>
      </c>
      <c r="E57" s="154">
        <v>22</v>
      </c>
      <c r="F57" s="116"/>
      <c r="G57" s="116"/>
      <c r="H57" s="116"/>
      <c r="I57" s="116"/>
    </row>
    <row r="58" spans="1:9" ht="15.75">
      <c r="A58" s="129" t="s">
        <v>20</v>
      </c>
      <c r="B58" s="123" t="s">
        <v>200</v>
      </c>
      <c r="C58" s="153" t="s">
        <v>201</v>
      </c>
      <c r="D58" s="154">
        <v>-2800</v>
      </c>
      <c r="E58" s="154"/>
      <c r="F58" s="116"/>
      <c r="G58" s="116"/>
      <c r="H58" s="116"/>
      <c r="I58" s="116"/>
    </row>
    <row r="59" spans="1:9" ht="15.75">
      <c r="A59" s="129" t="s">
        <v>21</v>
      </c>
      <c r="B59" s="123" t="s">
        <v>202</v>
      </c>
      <c r="C59" s="153" t="s">
        <v>203</v>
      </c>
      <c r="D59" s="154"/>
      <c r="E59" s="154"/>
      <c r="F59" s="116"/>
      <c r="G59" s="116"/>
      <c r="H59" s="116"/>
      <c r="I59" s="116"/>
    </row>
    <row r="60" spans="1:9" ht="15.75">
      <c r="A60" s="129" t="s">
        <v>3</v>
      </c>
      <c r="B60" s="123" t="s">
        <v>204</v>
      </c>
      <c r="C60" s="153" t="s">
        <v>205</v>
      </c>
      <c r="D60" s="154"/>
      <c r="E60" s="154"/>
      <c r="F60" s="116"/>
      <c r="G60" s="116"/>
      <c r="H60" s="116"/>
      <c r="I60" s="116"/>
    </row>
    <row r="61" spans="1:9" ht="15.75">
      <c r="A61" s="129" t="s">
        <v>4</v>
      </c>
      <c r="B61" s="123" t="s">
        <v>206</v>
      </c>
      <c r="C61" s="153" t="s">
        <v>207</v>
      </c>
      <c r="D61" s="154">
        <v>11430</v>
      </c>
      <c r="E61" s="154"/>
      <c r="F61" s="116"/>
      <c r="G61" s="116"/>
      <c r="H61" s="116"/>
      <c r="I61" s="116"/>
    </row>
    <row r="62" spans="1:9" ht="15.75">
      <c r="A62" s="122"/>
      <c r="B62" s="123" t="s">
        <v>208</v>
      </c>
      <c r="C62" s="153"/>
      <c r="D62" s="154">
        <f>D41+D47+D56+D57+D58+D59+D60+D61</f>
        <v>328770</v>
      </c>
      <c r="E62" s="154">
        <f>E41+E47+E56+E57+E58+E59+E60+E61</f>
        <v>13411</v>
      </c>
      <c r="F62" s="116"/>
      <c r="G62" s="116"/>
      <c r="H62" s="116"/>
      <c r="I62" s="116"/>
    </row>
    <row r="63" spans="1:9" ht="15.75">
      <c r="A63" s="122"/>
      <c r="B63" s="123" t="s">
        <v>209</v>
      </c>
      <c r="C63" s="157"/>
      <c r="D63" s="154">
        <f>D39+D62</f>
        <v>459970</v>
      </c>
      <c r="E63" s="154">
        <f>E39+E62</f>
        <v>19303</v>
      </c>
      <c r="F63" s="116"/>
      <c r="G63" s="116"/>
      <c r="H63" s="116"/>
      <c r="I63" s="116"/>
    </row>
  </sheetData>
  <sheetProtection password="B55E" sheet="1" objects="1" scenarios="1" selectLockedCells="1" selectUnlockedCells="1"/>
  <mergeCells count="9">
    <mergeCell ref="A3:E3"/>
    <mergeCell ref="C1:E1"/>
    <mergeCell ref="E30:E31"/>
    <mergeCell ref="A5:D5"/>
    <mergeCell ref="A14:D14"/>
    <mergeCell ref="A30:A31"/>
    <mergeCell ref="B30:B31"/>
    <mergeCell ref="C30:C31"/>
    <mergeCell ref="D30:D31"/>
  </mergeCells>
  <printOptions/>
  <pageMargins left="1.32" right="0.75" top="0.82" bottom="0.21" header="0.73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pane ySplit="10" topLeftCell="BM11" activePane="bottomLeft" state="frozen"/>
      <selection pane="topLeft" activeCell="A20" sqref="A20"/>
      <selection pane="bottomLeft" activeCell="I19" sqref="I19"/>
    </sheetView>
  </sheetViews>
  <sheetFormatPr defaultColWidth="9.140625" defaultRowHeight="12.75"/>
  <cols>
    <col min="1" max="1" width="0.2890625" style="0" customWidth="1"/>
    <col min="2" max="2" width="55.28125" style="0" customWidth="1"/>
    <col min="3" max="3" width="11.8515625" style="0" bestFit="1" customWidth="1"/>
    <col min="4" max="5" width="14.8515625" style="0" customWidth="1"/>
  </cols>
  <sheetData>
    <row r="1" spans="1:5" ht="12.75" customHeight="1">
      <c r="A1" s="4"/>
      <c r="B1" s="4"/>
      <c r="C1" s="272"/>
      <c r="D1" s="273"/>
      <c r="E1" s="273"/>
    </row>
    <row r="2" spans="3:5" ht="12.75" customHeight="1">
      <c r="C2" s="263" t="s">
        <v>38</v>
      </c>
      <c r="D2" s="263"/>
      <c r="E2" s="263"/>
    </row>
    <row r="3" spans="2:5" ht="23.25">
      <c r="B3" s="267" t="s">
        <v>58</v>
      </c>
      <c r="C3" s="268"/>
      <c r="D3" s="268"/>
      <c r="E3" s="269"/>
    </row>
    <row r="4" spans="1:5" ht="23.25">
      <c r="A4" s="6"/>
      <c r="B4" s="267" t="s">
        <v>85</v>
      </c>
      <c r="C4" s="268"/>
      <c r="D4" s="268"/>
      <c r="E4" s="269"/>
    </row>
    <row r="5" spans="1:5" ht="23.25">
      <c r="A5" s="6"/>
      <c r="B5" s="267" t="s">
        <v>337</v>
      </c>
      <c r="C5" s="268"/>
      <c r="D5" s="268"/>
      <c r="E5" s="269"/>
    </row>
    <row r="7" spans="2:5" ht="15.75" customHeight="1">
      <c r="B7" s="7"/>
      <c r="C7" s="8"/>
      <c r="D7" s="270" t="s">
        <v>39</v>
      </c>
      <c r="E7" s="270" t="s">
        <v>39</v>
      </c>
    </row>
    <row r="8" spans="2:5" ht="12.75">
      <c r="B8" s="9" t="s">
        <v>40</v>
      </c>
      <c r="C8" s="10"/>
      <c r="D8" s="271"/>
      <c r="E8" s="271"/>
    </row>
    <row r="9" spans="2:5" ht="12.75">
      <c r="B9" s="11" t="s">
        <v>60</v>
      </c>
      <c r="C9" s="30" t="s">
        <v>22</v>
      </c>
      <c r="D9" s="28" t="s">
        <v>332</v>
      </c>
      <c r="E9" s="28" t="s">
        <v>333</v>
      </c>
    </row>
    <row r="10" spans="2:5" ht="13.5" thickBot="1">
      <c r="B10" s="17">
        <v>1</v>
      </c>
      <c r="C10" s="29">
        <v>2</v>
      </c>
      <c r="D10" s="16">
        <v>3</v>
      </c>
      <c r="E10" s="16">
        <v>3</v>
      </c>
    </row>
    <row r="11" spans="2:5" s="107" customFormat="1" ht="13.5" thickBot="1">
      <c r="B11" s="108" t="s">
        <v>33</v>
      </c>
      <c r="C11" s="109" t="s">
        <v>22</v>
      </c>
      <c r="D11" s="111">
        <f>D13+D14+D12</f>
        <v>591963</v>
      </c>
      <c r="E11" s="111">
        <f>E13+E14+E12</f>
        <v>44627</v>
      </c>
    </row>
    <row r="12" spans="2:5" s="107" customFormat="1" ht="12.75">
      <c r="B12" s="93" t="s">
        <v>334</v>
      </c>
      <c r="C12" s="30"/>
      <c r="D12" s="230"/>
      <c r="E12" s="231">
        <v>35</v>
      </c>
    </row>
    <row r="13" spans="1:5" s="24" customFormat="1" ht="12.75">
      <c r="A13" s="5"/>
      <c r="B13" s="86" t="s">
        <v>23</v>
      </c>
      <c r="C13" s="87"/>
      <c r="D13" s="88">
        <v>541963</v>
      </c>
      <c r="E13" s="88">
        <v>44501</v>
      </c>
    </row>
    <row r="14" spans="1:5" s="23" customFormat="1" ht="13.5" thickBot="1">
      <c r="A14" s="24"/>
      <c r="B14" s="89" t="s">
        <v>54</v>
      </c>
      <c r="C14" s="90"/>
      <c r="D14" s="91">
        <v>50000</v>
      </c>
      <c r="E14" s="91">
        <v>91</v>
      </c>
    </row>
    <row r="15" spans="2:5" s="107" customFormat="1" ht="13.5" thickBot="1">
      <c r="B15" s="112" t="s">
        <v>34</v>
      </c>
      <c r="C15" s="109" t="s">
        <v>22</v>
      </c>
      <c r="D15" s="111">
        <f>D16+D17+D18</f>
        <v>100930</v>
      </c>
      <c r="E15" s="111">
        <f>E16+E17+E18</f>
        <v>7443</v>
      </c>
    </row>
    <row r="16" spans="2:5" s="23" customFormat="1" ht="12.75">
      <c r="B16" s="86" t="s">
        <v>111</v>
      </c>
      <c r="C16" s="87"/>
      <c r="D16" s="88">
        <v>67276</v>
      </c>
      <c r="E16" s="88">
        <v>4990</v>
      </c>
    </row>
    <row r="17" spans="2:5" s="23" customFormat="1" ht="12.75">
      <c r="B17" s="89" t="s">
        <v>55</v>
      </c>
      <c r="C17" s="92"/>
      <c r="D17" s="91">
        <v>30768</v>
      </c>
      <c r="E17" s="91">
        <v>2453</v>
      </c>
    </row>
    <row r="18" spans="2:5" s="23" customFormat="1" ht="13.5" thickBot="1">
      <c r="B18" s="89" t="s">
        <v>35</v>
      </c>
      <c r="C18" s="90"/>
      <c r="D18" s="91">
        <v>2886</v>
      </c>
      <c r="E18" s="91"/>
    </row>
    <row r="19" spans="2:5" s="107" customFormat="1" ht="13.5" thickBot="1">
      <c r="B19" s="108" t="s">
        <v>36</v>
      </c>
      <c r="C19" s="109" t="s">
        <v>22</v>
      </c>
      <c r="D19" s="111">
        <f>D20+D21+D22</f>
        <v>1185994</v>
      </c>
      <c r="E19" s="111">
        <f>E20+E21+E22</f>
        <v>163215</v>
      </c>
    </row>
    <row r="20" spans="2:5" s="23" customFormat="1" ht="12.75">
      <c r="B20" s="93" t="s">
        <v>37</v>
      </c>
      <c r="C20" s="94"/>
      <c r="D20" s="95">
        <v>366929</v>
      </c>
      <c r="E20" s="95">
        <v>32657</v>
      </c>
    </row>
    <row r="21" spans="2:5" s="23" customFormat="1" ht="12.75">
      <c r="B21" s="96" t="s">
        <v>90</v>
      </c>
      <c r="C21" s="97"/>
      <c r="D21" s="95">
        <v>797165</v>
      </c>
      <c r="E21" s="95">
        <v>100934</v>
      </c>
    </row>
    <row r="22" spans="2:5" s="23" customFormat="1" ht="13.5" thickBot="1">
      <c r="B22" s="96" t="s">
        <v>47</v>
      </c>
      <c r="C22" s="98"/>
      <c r="D22" s="95">
        <v>21900</v>
      </c>
      <c r="E22" s="95">
        <v>29624</v>
      </c>
    </row>
    <row r="23" spans="2:5" s="107" customFormat="1" ht="13.5" thickBot="1">
      <c r="B23" s="108" t="s">
        <v>24</v>
      </c>
      <c r="C23" s="109" t="s">
        <v>22</v>
      </c>
      <c r="D23" s="111">
        <f>D24+D25</f>
        <v>62749</v>
      </c>
      <c r="E23" s="111">
        <f>E24+E25</f>
        <v>2932</v>
      </c>
    </row>
    <row r="24" spans="2:5" s="23" customFormat="1" ht="12.75">
      <c r="B24" s="93" t="s">
        <v>48</v>
      </c>
      <c r="C24" s="87"/>
      <c r="D24" s="95">
        <v>34524</v>
      </c>
      <c r="E24" s="95">
        <v>733</v>
      </c>
    </row>
    <row r="25" spans="2:5" s="23" customFormat="1" ht="13.5" thickBot="1">
      <c r="B25" s="96" t="s">
        <v>46</v>
      </c>
      <c r="C25" s="98"/>
      <c r="D25" s="95">
        <v>28225</v>
      </c>
      <c r="E25" s="95">
        <v>2199</v>
      </c>
    </row>
    <row r="26" spans="2:5" s="107" customFormat="1" ht="13.5" thickBot="1">
      <c r="B26" s="108" t="s">
        <v>25</v>
      </c>
      <c r="C26" s="106" t="s">
        <v>22</v>
      </c>
      <c r="D26" s="111">
        <f>D27+D28+D29+D30</f>
        <v>200924</v>
      </c>
      <c r="E26" s="111">
        <f>E27+E28+E29+E30</f>
        <v>21315</v>
      </c>
    </row>
    <row r="27" spans="2:5" s="23" customFormat="1" ht="12.75">
      <c r="B27" s="93" t="s">
        <v>49</v>
      </c>
      <c r="C27" s="99"/>
      <c r="D27" s="95">
        <v>157500</v>
      </c>
      <c r="E27" s="95">
        <v>17981</v>
      </c>
    </row>
    <row r="28" spans="2:5" s="23" customFormat="1" ht="12.75">
      <c r="B28" s="96" t="s">
        <v>50</v>
      </c>
      <c r="C28" s="97"/>
      <c r="D28" s="95">
        <v>12569</v>
      </c>
      <c r="E28" s="95">
        <v>1065</v>
      </c>
    </row>
    <row r="29" spans="2:5" s="23" customFormat="1" ht="12.75">
      <c r="B29" s="96" t="s">
        <v>51</v>
      </c>
      <c r="C29" s="97"/>
      <c r="D29" s="95">
        <v>30388</v>
      </c>
      <c r="E29" s="95">
        <v>1629</v>
      </c>
    </row>
    <row r="30" spans="2:5" s="23" customFormat="1" ht="13.5" thickBot="1">
      <c r="B30" s="96" t="s">
        <v>59</v>
      </c>
      <c r="C30" s="98"/>
      <c r="D30" s="101">
        <v>467</v>
      </c>
      <c r="E30" s="100">
        <v>640</v>
      </c>
    </row>
    <row r="31" spans="2:5" s="107" customFormat="1" ht="13.5" thickBot="1">
      <c r="B31" s="108" t="s">
        <v>26</v>
      </c>
      <c r="C31" s="109" t="s">
        <v>22</v>
      </c>
      <c r="D31" s="111">
        <f>D32+D33+D36+D37+D34+D35</f>
        <v>343417</v>
      </c>
      <c r="E31" s="111">
        <f>E32+E33+E36+E37+E34+E35</f>
        <v>14893</v>
      </c>
    </row>
    <row r="32" spans="2:5" s="23" customFormat="1" ht="12.75">
      <c r="B32" s="93" t="s">
        <v>52</v>
      </c>
      <c r="C32" s="87"/>
      <c r="D32" s="95">
        <v>9797</v>
      </c>
      <c r="E32" s="95">
        <v>103</v>
      </c>
    </row>
    <row r="33" spans="2:5" s="23" customFormat="1" ht="12.75">
      <c r="B33" s="96" t="s">
        <v>27</v>
      </c>
      <c r="C33" s="97"/>
      <c r="D33" s="95">
        <v>46000</v>
      </c>
      <c r="E33" s="95">
        <v>6815</v>
      </c>
    </row>
    <row r="34" spans="2:5" s="23" customFormat="1" ht="12.75">
      <c r="B34" s="96" t="s">
        <v>210</v>
      </c>
      <c r="C34" s="97"/>
      <c r="D34" s="95">
        <v>134300</v>
      </c>
      <c r="E34" s="95"/>
    </row>
    <row r="35" spans="2:5" s="23" customFormat="1" ht="12.75">
      <c r="B35" s="96" t="s">
        <v>211</v>
      </c>
      <c r="C35" s="97"/>
      <c r="D35" s="95">
        <v>46320</v>
      </c>
      <c r="E35" s="95"/>
    </row>
    <row r="36" spans="2:5" s="23" customFormat="1" ht="12.75">
      <c r="B36" s="96" t="s">
        <v>28</v>
      </c>
      <c r="C36" s="97"/>
      <c r="D36" s="95">
        <v>5000</v>
      </c>
      <c r="E36" s="95"/>
    </row>
    <row r="37" spans="2:5" s="23" customFormat="1" ht="13.5" thickBot="1">
      <c r="B37" s="96" t="s">
        <v>53</v>
      </c>
      <c r="C37" s="98"/>
      <c r="D37" s="95">
        <v>102000</v>
      </c>
      <c r="E37" s="95">
        <v>7975</v>
      </c>
    </row>
    <row r="38" spans="2:5" s="107" customFormat="1" ht="12.75">
      <c r="B38" s="158" t="s">
        <v>29</v>
      </c>
      <c r="C38" s="159" t="s">
        <v>22</v>
      </c>
      <c r="D38" s="160">
        <f>D40+D41+D42+D39</f>
        <v>140233</v>
      </c>
      <c r="E38" s="160">
        <f>E40+E41+E42+E39</f>
        <v>8412</v>
      </c>
    </row>
    <row r="39" spans="2:5" s="107" customFormat="1" ht="12.75">
      <c r="B39" s="96" t="s">
        <v>212</v>
      </c>
      <c r="C39" s="161"/>
      <c r="D39" s="162">
        <v>7600</v>
      </c>
      <c r="E39" s="162"/>
    </row>
    <row r="40" spans="2:5" s="23" customFormat="1" ht="12.75">
      <c r="B40" s="93" t="s">
        <v>30</v>
      </c>
      <c r="C40" s="94"/>
      <c r="D40" s="101">
        <v>5917</v>
      </c>
      <c r="E40" s="101"/>
    </row>
    <row r="41" spans="2:5" s="23" customFormat="1" ht="12.75">
      <c r="B41" s="96" t="s">
        <v>31</v>
      </c>
      <c r="C41" s="97"/>
      <c r="D41" s="95">
        <v>113416</v>
      </c>
      <c r="E41" s="95">
        <v>7670</v>
      </c>
    </row>
    <row r="42" spans="2:5" s="23" customFormat="1" ht="13.5" thickBot="1">
      <c r="B42" s="96" t="s">
        <v>32</v>
      </c>
      <c r="C42" s="98"/>
      <c r="D42" s="102">
        <v>13300</v>
      </c>
      <c r="E42" s="102">
        <v>742</v>
      </c>
    </row>
    <row r="43" spans="2:5" s="107" customFormat="1" ht="13.5" thickBot="1">
      <c r="B43" s="108" t="s">
        <v>11</v>
      </c>
      <c r="C43" s="109" t="s">
        <v>22</v>
      </c>
      <c r="D43" s="111">
        <f>D44+D45+D46+D47+D48</f>
        <v>279037</v>
      </c>
      <c r="E43" s="111">
        <f>E44+E45+E46+E47+E48</f>
        <v>28799</v>
      </c>
    </row>
    <row r="44" spans="2:5" s="23" customFormat="1" ht="12.75">
      <c r="B44" s="93" t="s">
        <v>12</v>
      </c>
      <c r="C44" s="94"/>
      <c r="D44" s="95">
        <v>97755</v>
      </c>
      <c r="E44" s="95">
        <v>12790</v>
      </c>
    </row>
    <row r="45" spans="2:5" s="23" customFormat="1" ht="12.75">
      <c r="B45" s="96" t="s">
        <v>56</v>
      </c>
      <c r="C45" s="92"/>
      <c r="D45" s="95">
        <v>38856</v>
      </c>
      <c r="E45" s="95">
        <v>6036</v>
      </c>
    </row>
    <row r="46" spans="2:5" s="23" customFormat="1" ht="12.75">
      <c r="B46" s="96" t="s">
        <v>13</v>
      </c>
      <c r="C46" s="92"/>
      <c r="D46" s="95">
        <v>22000</v>
      </c>
      <c r="E46" s="95">
        <v>50</v>
      </c>
    </row>
    <row r="47" spans="2:5" s="23" customFormat="1" ht="12.75">
      <c r="B47" s="96" t="s">
        <v>44</v>
      </c>
      <c r="C47" s="92"/>
      <c r="D47" s="95">
        <v>800</v>
      </c>
      <c r="E47" s="95"/>
    </row>
    <row r="48" spans="2:5" s="23" customFormat="1" ht="13.5" thickBot="1">
      <c r="B48" s="103" t="s">
        <v>57</v>
      </c>
      <c r="C48" s="90"/>
      <c r="D48" s="104">
        <v>119626</v>
      </c>
      <c r="E48" s="104">
        <v>9923</v>
      </c>
    </row>
    <row r="49" spans="2:5" s="107" customFormat="1" ht="13.5" thickBot="1">
      <c r="B49" s="108" t="s">
        <v>15</v>
      </c>
      <c r="C49" s="109" t="s">
        <v>22</v>
      </c>
      <c r="D49" s="110">
        <v>5000</v>
      </c>
      <c r="E49" s="110"/>
    </row>
    <row r="50" spans="2:5" s="23" customFormat="1" ht="13.5" thickBot="1">
      <c r="B50" s="163" t="s">
        <v>14</v>
      </c>
      <c r="C50" s="105"/>
      <c r="D50" s="164">
        <v>5000</v>
      </c>
      <c r="E50" s="164"/>
    </row>
    <row r="51" spans="2:5" s="23" customFormat="1" ht="13.5" thickBot="1">
      <c r="B51" s="171" t="s">
        <v>213</v>
      </c>
      <c r="C51" s="168"/>
      <c r="D51" s="169"/>
      <c r="E51" s="170"/>
    </row>
    <row r="52" spans="2:5" s="107" customFormat="1" ht="16.5" thickBot="1">
      <c r="B52" s="165" t="s">
        <v>41</v>
      </c>
      <c r="C52" s="166" t="s">
        <v>22</v>
      </c>
      <c r="D52" s="167">
        <f>D11+D15+D19+D23+D26+D31+D38+D43+D49+D51</f>
        <v>2910247</v>
      </c>
      <c r="E52" s="167">
        <f>E11+E15+E19+E23+E26+E31+E38+E43+E49+E51</f>
        <v>291636</v>
      </c>
    </row>
    <row r="53" spans="2:5" ht="15.75">
      <c r="B53" s="25"/>
      <c r="C53" s="27"/>
      <c r="D53" s="26"/>
      <c r="E53" s="26"/>
    </row>
    <row r="54" spans="2:5" ht="15.75">
      <c r="B54" s="25"/>
      <c r="C54" s="27"/>
      <c r="D54" s="26"/>
      <c r="E54" s="26"/>
    </row>
    <row r="55" spans="2:5" ht="15.75">
      <c r="B55" s="25"/>
      <c r="C55" s="27"/>
      <c r="D55" s="26"/>
      <c r="E55" s="26"/>
    </row>
    <row r="56" spans="2:5" s="66" customFormat="1" ht="15.75">
      <c r="B56" s="64"/>
      <c r="C56" s="65"/>
      <c r="D56" s="72"/>
      <c r="E56" s="72"/>
    </row>
    <row r="57" spans="2:5" s="66" customFormat="1" ht="12.75">
      <c r="B57" s="69"/>
      <c r="D57" s="70"/>
      <c r="E57" s="70"/>
    </row>
    <row r="58" spans="2:5" s="19" customFormat="1" ht="12.75">
      <c r="B58" s="20"/>
      <c r="C58" s="21"/>
      <c r="D58" s="22"/>
      <c r="E58" s="22"/>
    </row>
    <row r="59" spans="1:2" ht="13.5">
      <c r="A59" s="1"/>
      <c r="B59" s="1"/>
    </row>
    <row r="60" spans="1:2" ht="13.5">
      <c r="A60" s="1"/>
      <c r="B60" s="1"/>
    </row>
    <row r="61" spans="2:5" s="66" customFormat="1" ht="12.75">
      <c r="B61" s="61"/>
      <c r="C61" s="27"/>
      <c r="D61" s="26"/>
      <c r="E61" s="26"/>
    </row>
    <row r="62" spans="2:5" s="66" customFormat="1" ht="12.75">
      <c r="B62" s="61"/>
      <c r="C62" s="27"/>
      <c r="D62" s="26"/>
      <c r="E62" s="26"/>
    </row>
    <row r="63" spans="2:5" s="66" customFormat="1" ht="12.75">
      <c r="B63" s="61"/>
      <c r="C63" s="27"/>
      <c r="D63" s="26"/>
      <c r="E63" s="26"/>
    </row>
    <row r="64" spans="2:5" s="66" customFormat="1" ht="12.75">
      <c r="B64" s="61"/>
      <c r="C64" s="27"/>
      <c r="D64" s="26"/>
      <c r="E64" s="26"/>
    </row>
    <row r="65" spans="2:5" s="66" customFormat="1" ht="12.75">
      <c r="B65" s="61"/>
      <c r="C65" s="27"/>
      <c r="D65" s="26"/>
      <c r="E65" s="26"/>
    </row>
    <row r="66" spans="2:5" s="66" customFormat="1" ht="12.75">
      <c r="B66" s="61"/>
      <c r="C66" s="27"/>
      <c r="D66" s="26"/>
      <c r="E66" s="26"/>
    </row>
    <row r="67" spans="2:5" s="66" customFormat="1" ht="12.75">
      <c r="B67" s="62"/>
      <c r="C67" s="63"/>
      <c r="D67" s="26"/>
      <c r="E67" s="26"/>
    </row>
    <row r="68" spans="2:5" s="66" customFormat="1" ht="12.75">
      <c r="B68" s="62"/>
      <c r="C68" s="63"/>
      <c r="D68" s="26"/>
      <c r="E68" s="26"/>
    </row>
    <row r="69" spans="2:5" s="66" customFormat="1" ht="12.75">
      <c r="B69" s="61"/>
      <c r="C69" s="27"/>
      <c r="D69" s="26"/>
      <c r="E69" s="26"/>
    </row>
    <row r="70" spans="2:5" s="67" customFormat="1" ht="12.75">
      <c r="B70" s="62"/>
      <c r="C70" s="63"/>
      <c r="D70" s="26"/>
      <c r="E70" s="26"/>
    </row>
    <row r="71" spans="2:5" s="66" customFormat="1" ht="12.75">
      <c r="B71" s="68"/>
      <c r="C71" s="63"/>
      <c r="D71" s="26"/>
      <c r="E71" s="26"/>
    </row>
    <row r="72" spans="2:5" s="66" customFormat="1" ht="12.75">
      <c r="B72" s="69"/>
      <c r="D72" s="70"/>
      <c r="E72" s="70"/>
    </row>
    <row r="73" spans="2:5" s="66" customFormat="1" ht="12.75">
      <c r="B73" s="69"/>
      <c r="D73" s="70"/>
      <c r="E73" s="70"/>
    </row>
    <row r="78" spans="4:5" ht="12.75">
      <c r="D78" s="4"/>
      <c r="E78" s="4"/>
    </row>
    <row r="79" ht="12.75">
      <c r="B79" s="2"/>
    </row>
  </sheetData>
  <sheetProtection password="B55E" sheet="1" objects="1" scenarios="1" selectLockedCells="1" selectUnlockedCells="1"/>
  <mergeCells count="7">
    <mergeCell ref="B5:E5"/>
    <mergeCell ref="D7:D8"/>
    <mergeCell ref="C1:E1"/>
    <mergeCell ref="E7:E8"/>
    <mergeCell ref="B3:E3"/>
    <mergeCell ref="B4:E4"/>
    <mergeCell ref="C2:E2"/>
  </mergeCells>
  <printOptions/>
  <pageMargins left="0.37" right="0.21" top="0.9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60"/>
  <sheetViews>
    <sheetView workbookViewId="0" topLeftCell="A1">
      <selection activeCell="A20" sqref="A20"/>
    </sheetView>
  </sheetViews>
  <sheetFormatPr defaultColWidth="9.140625" defaultRowHeight="12.75"/>
  <cols>
    <col min="1" max="1" width="9.7109375" style="23" customWidth="1"/>
    <col min="2" max="2" width="65.28125" style="23" customWidth="1"/>
    <col min="3" max="4" width="12.140625" style="23" bestFit="1" customWidth="1"/>
    <col min="5" max="16384" width="9.140625" style="23" customWidth="1"/>
  </cols>
  <sheetData>
    <row r="1" spans="3:4" s="24" customFormat="1" ht="12.75" customHeight="1">
      <c r="C1" s="274" t="s">
        <v>89</v>
      </c>
      <c r="D1" s="274"/>
    </row>
    <row r="2" spans="1:4" s="24" customFormat="1" ht="22.5" customHeight="1">
      <c r="A2" s="267" t="s">
        <v>335</v>
      </c>
      <c r="B2" s="269"/>
      <c r="C2" s="269"/>
      <c r="D2" s="269"/>
    </row>
    <row r="3" spans="1:4" s="24" customFormat="1" ht="22.5" customHeight="1">
      <c r="A3" s="267" t="s">
        <v>86</v>
      </c>
      <c r="B3" s="269"/>
      <c r="C3" s="269"/>
      <c r="D3" s="269"/>
    </row>
    <row r="4" spans="1:4" s="24" customFormat="1" ht="23.25" customHeight="1">
      <c r="A4" s="267" t="s">
        <v>336</v>
      </c>
      <c r="B4" s="269"/>
      <c r="C4" s="269"/>
      <c r="D4" s="269"/>
    </row>
    <row r="5" spans="1:4" ht="13.5" thickBot="1">
      <c r="A5" s="24"/>
      <c r="B5" s="24"/>
      <c r="C5" s="24"/>
      <c r="D5" s="24"/>
    </row>
    <row r="6" spans="1:212" s="75" customFormat="1" ht="12.75">
      <c r="A6" s="55" t="s">
        <v>62</v>
      </c>
      <c r="B6" s="59" t="s">
        <v>40</v>
      </c>
      <c r="C6" s="232" t="s">
        <v>338</v>
      </c>
      <c r="D6" s="232" t="s">
        <v>338</v>
      </c>
      <c r="E6" s="48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</row>
    <row r="7" spans="1:212" s="75" customFormat="1" ht="13.5" thickBot="1">
      <c r="A7" s="56" t="s">
        <v>63</v>
      </c>
      <c r="B7" s="60" t="s">
        <v>61</v>
      </c>
      <c r="C7" s="71" t="s">
        <v>339</v>
      </c>
      <c r="D7" s="71" t="s">
        <v>340</v>
      </c>
      <c r="E7" s="49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</row>
    <row r="8" spans="1:212" s="75" customFormat="1" ht="13.5" thickBot="1">
      <c r="A8" s="32"/>
      <c r="B8" s="74">
        <v>1</v>
      </c>
      <c r="C8" s="33">
        <v>2</v>
      </c>
      <c r="D8" s="33">
        <v>2</v>
      </c>
      <c r="E8" s="5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</row>
    <row r="9" spans="1:212" s="18" customFormat="1" ht="13.5" thickBot="1">
      <c r="A9" s="275" t="s">
        <v>64</v>
      </c>
      <c r="B9" s="276"/>
      <c r="C9" s="34">
        <f>C10+C11</f>
        <v>1221194</v>
      </c>
      <c r="D9" s="34">
        <f>D10+D11</f>
        <v>100341</v>
      </c>
      <c r="E9" s="51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</row>
    <row r="10" spans="1:212" s="75" customFormat="1" ht="12.75">
      <c r="A10" s="76">
        <v>101</v>
      </c>
      <c r="B10" s="36" t="s">
        <v>92</v>
      </c>
      <c r="C10" s="37">
        <v>1188674</v>
      </c>
      <c r="D10" s="37">
        <v>98352</v>
      </c>
      <c r="E10" s="5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</row>
    <row r="11" spans="1:212" s="75" customFormat="1" ht="13.5" thickBot="1">
      <c r="A11" s="76">
        <v>102</v>
      </c>
      <c r="B11" s="36" t="s">
        <v>93</v>
      </c>
      <c r="C11" s="37">
        <v>32520</v>
      </c>
      <c r="D11" s="37">
        <v>1989</v>
      </c>
      <c r="E11" s="5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</row>
    <row r="12" spans="1:212" s="18" customFormat="1" ht="13.5" thickBot="1">
      <c r="A12" s="277" t="s">
        <v>65</v>
      </c>
      <c r="B12" s="278"/>
      <c r="C12" s="39">
        <f>C13+C14+C15+C16+C17</f>
        <v>283584</v>
      </c>
      <c r="D12" s="39">
        <f>D13+D14+D15+D16+D17</f>
        <v>20599</v>
      </c>
      <c r="E12" s="51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</row>
    <row r="13" spans="1:212" s="75" customFormat="1" ht="12.75">
      <c r="A13" s="76">
        <v>201</v>
      </c>
      <c r="B13" s="36" t="s">
        <v>94</v>
      </c>
      <c r="C13" s="37">
        <v>56231</v>
      </c>
      <c r="D13" s="37">
        <v>5850</v>
      </c>
      <c r="E13" s="5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</row>
    <row r="14" spans="1:212" s="75" customFormat="1" ht="12.75">
      <c r="A14" s="76">
        <v>202</v>
      </c>
      <c r="B14" s="40" t="s">
        <v>95</v>
      </c>
      <c r="C14" s="37">
        <v>39960</v>
      </c>
      <c r="D14" s="37"/>
      <c r="E14" s="5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</row>
    <row r="15" spans="1:212" s="75" customFormat="1" ht="25.5">
      <c r="A15" s="76">
        <v>205</v>
      </c>
      <c r="B15" s="40" t="s">
        <v>96</v>
      </c>
      <c r="C15" s="37">
        <v>68889</v>
      </c>
      <c r="D15" s="37">
        <v>1685</v>
      </c>
      <c r="E15" s="5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</row>
    <row r="16" spans="1:212" s="75" customFormat="1" ht="12.75">
      <c r="A16" s="76">
        <v>208</v>
      </c>
      <c r="B16" s="36" t="s">
        <v>97</v>
      </c>
      <c r="C16" s="37">
        <v>37188</v>
      </c>
      <c r="D16" s="37">
        <v>30</v>
      </c>
      <c r="E16" s="5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</row>
    <row r="17" spans="1:212" s="75" customFormat="1" ht="13.5" thickBot="1">
      <c r="A17" s="76">
        <v>209</v>
      </c>
      <c r="B17" s="40" t="s">
        <v>98</v>
      </c>
      <c r="C17" s="37">
        <v>81316</v>
      </c>
      <c r="D17" s="37">
        <v>13034</v>
      </c>
      <c r="E17" s="5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</row>
    <row r="18" spans="1:212" s="18" customFormat="1" ht="13.5" thickBot="1">
      <c r="A18" s="277" t="s">
        <v>66</v>
      </c>
      <c r="B18" s="279"/>
      <c r="C18" s="39">
        <f>C19+C20+C21+C22</f>
        <v>294421</v>
      </c>
      <c r="D18" s="39">
        <f>D19+D20+D21+D22</f>
        <v>23439</v>
      </c>
      <c r="E18" s="51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</row>
    <row r="19" spans="1:212" s="75" customFormat="1" ht="25.5">
      <c r="A19" s="77">
        <v>551</v>
      </c>
      <c r="B19" s="41" t="s">
        <v>99</v>
      </c>
      <c r="C19" s="37">
        <v>165936</v>
      </c>
      <c r="D19" s="37">
        <v>12951</v>
      </c>
      <c r="E19" s="5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</row>
    <row r="20" spans="1:212" s="75" customFormat="1" ht="12.75">
      <c r="A20" s="77">
        <v>552</v>
      </c>
      <c r="B20" s="41" t="s">
        <v>100</v>
      </c>
      <c r="C20" s="37">
        <v>21499</v>
      </c>
      <c r="D20" s="37">
        <v>1994</v>
      </c>
      <c r="E20" s="5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</row>
    <row r="21" spans="1:212" s="75" customFormat="1" ht="12.75">
      <c r="A21" s="77">
        <v>560</v>
      </c>
      <c r="B21" s="41" t="s">
        <v>101</v>
      </c>
      <c r="C21" s="37">
        <v>68239</v>
      </c>
      <c r="D21" s="37">
        <v>5924</v>
      </c>
      <c r="E21" s="5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</row>
    <row r="22" spans="1:212" s="75" customFormat="1" ht="13.5" thickBot="1">
      <c r="A22" s="77">
        <v>580</v>
      </c>
      <c r="B22" s="41" t="s">
        <v>102</v>
      </c>
      <c r="C22" s="37">
        <v>38747</v>
      </c>
      <c r="D22" s="37">
        <v>2570</v>
      </c>
      <c r="E22" s="5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</row>
    <row r="23" spans="1:212" s="18" customFormat="1" ht="13.5" thickBot="1">
      <c r="A23" s="277" t="s">
        <v>67</v>
      </c>
      <c r="B23" s="278"/>
      <c r="C23" s="39">
        <f>C24+C25+C26+C27+C28+C29+C30+C31+C32+C33+C34</f>
        <v>719770</v>
      </c>
      <c r="D23" s="39">
        <f>D24+D25+D26+D27+D28+D29+D30+D31+D32+D33+D34</f>
        <v>133319</v>
      </c>
      <c r="E23" s="51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</row>
    <row r="24" spans="1:212" s="75" customFormat="1" ht="12.75">
      <c r="A24" s="78">
        <v>1011</v>
      </c>
      <c r="B24" s="57" t="s">
        <v>68</v>
      </c>
      <c r="C24" s="38">
        <v>144786</v>
      </c>
      <c r="D24" s="38">
        <v>19339</v>
      </c>
      <c r="E24" s="5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</row>
    <row r="25" spans="1:212" s="75" customFormat="1" ht="12.75">
      <c r="A25" s="76">
        <v>1012</v>
      </c>
      <c r="B25" s="40" t="s">
        <v>69</v>
      </c>
      <c r="C25" s="38">
        <v>308</v>
      </c>
      <c r="D25" s="38">
        <v>50</v>
      </c>
      <c r="E25" s="5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</row>
    <row r="26" spans="1:212" s="75" customFormat="1" ht="12.75">
      <c r="A26" s="76">
        <v>1013</v>
      </c>
      <c r="B26" s="40" t="s">
        <v>70</v>
      </c>
      <c r="C26" s="38">
        <v>29900</v>
      </c>
      <c r="D26" s="38"/>
      <c r="E26" s="5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</row>
    <row r="27" spans="1:212" s="75" customFormat="1" ht="12.75">
      <c r="A27" s="76">
        <v>1015</v>
      </c>
      <c r="B27" s="40" t="s">
        <v>71</v>
      </c>
      <c r="C27" s="38">
        <v>77530</v>
      </c>
      <c r="D27" s="38">
        <v>5178</v>
      </c>
      <c r="E27" s="5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</row>
    <row r="28" spans="1:212" s="75" customFormat="1" ht="12.75">
      <c r="A28" s="76">
        <v>1016</v>
      </c>
      <c r="B28" s="40" t="s">
        <v>72</v>
      </c>
      <c r="C28" s="38">
        <v>265298</v>
      </c>
      <c r="D28" s="38">
        <v>57432</v>
      </c>
      <c r="E28" s="5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</row>
    <row r="29" spans="1:212" s="75" customFormat="1" ht="12.75">
      <c r="A29" s="79">
        <v>1020</v>
      </c>
      <c r="B29" s="36" t="s">
        <v>103</v>
      </c>
      <c r="C29" s="38">
        <v>125352</v>
      </c>
      <c r="D29" s="38">
        <v>38804</v>
      </c>
      <c r="E29" s="5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</row>
    <row r="30" spans="1:212" s="75" customFormat="1" ht="12.75">
      <c r="A30" s="79">
        <v>1030</v>
      </c>
      <c r="B30" s="40" t="s">
        <v>73</v>
      </c>
      <c r="C30" s="38">
        <v>37047</v>
      </c>
      <c r="D30" s="38">
        <v>6675</v>
      </c>
      <c r="E30" s="5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</row>
    <row r="31" spans="1:212" s="75" customFormat="1" ht="12.75">
      <c r="A31" s="76">
        <v>1051</v>
      </c>
      <c r="B31" s="40" t="s">
        <v>104</v>
      </c>
      <c r="C31" s="38">
        <v>8550</v>
      </c>
      <c r="D31" s="38">
        <v>101</v>
      </c>
      <c r="E31" s="5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</row>
    <row r="32" spans="1:212" s="75" customFormat="1" ht="12.75">
      <c r="A32" s="76">
        <v>1062</v>
      </c>
      <c r="B32" s="36" t="s">
        <v>105</v>
      </c>
      <c r="C32" s="38">
        <v>17713</v>
      </c>
      <c r="D32" s="38">
        <v>5740</v>
      </c>
      <c r="E32" s="5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</row>
    <row r="33" spans="1:212" s="75" customFormat="1" ht="12.75">
      <c r="A33" s="76">
        <v>1092</v>
      </c>
      <c r="B33" s="40" t="s">
        <v>74</v>
      </c>
      <c r="C33" s="38">
        <v>2000</v>
      </c>
      <c r="D33" s="38"/>
      <c r="E33" s="5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</row>
    <row r="34" spans="1:212" s="75" customFormat="1" ht="13.5" thickBot="1">
      <c r="A34" s="80">
        <v>1098</v>
      </c>
      <c r="B34" s="58" t="s">
        <v>75</v>
      </c>
      <c r="C34" s="38">
        <v>11286</v>
      </c>
      <c r="D34" s="38"/>
      <c r="E34" s="5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</row>
    <row r="35" spans="1:212" s="75" customFormat="1" ht="13.5" thickBot="1">
      <c r="A35" s="173" t="s">
        <v>214</v>
      </c>
      <c r="B35" s="172" t="s">
        <v>215</v>
      </c>
      <c r="C35" s="38">
        <v>300</v>
      </c>
      <c r="D35" s="233">
        <v>4428</v>
      </c>
      <c r="E35" s="5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</row>
    <row r="36" spans="1:212" s="18" customFormat="1" ht="13.5" thickBot="1">
      <c r="A36" s="280" t="s">
        <v>76</v>
      </c>
      <c r="B36" s="281"/>
      <c r="C36" s="39">
        <f>C37</f>
        <v>5000</v>
      </c>
      <c r="D36" s="39">
        <f>D37</f>
        <v>0</v>
      </c>
      <c r="E36" s="5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</row>
    <row r="37" spans="1:212" s="75" customFormat="1" ht="13.5" thickBot="1">
      <c r="A37" s="76">
        <v>2224</v>
      </c>
      <c r="B37" s="36" t="s">
        <v>106</v>
      </c>
      <c r="C37" s="37">
        <v>5000</v>
      </c>
      <c r="D37" s="37"/>
      <c r="E37" s="5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</row>
    <row r="38" spans="1:212" s="18" customFormat="1" ht="13.5" thickBot="1">
      <c r="A38" s="280" t="s">
        <v>77</v>
      </c>
      <c r="B38" s="281"/>
      <c r="C38" s="39">
        <v>6090</v>
      </c>
      <c r="D38" s="39"/>
      <c r="E38" s="5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</row>
    <row r="39" spans="1:212" s="18" customFormat="1" ht="13.5" thickBot="1">
      <c r="A39" s="280" t="s">
        <v>78</v>
      </c>
      <c r="B39" s="281"/>
      <c r="C39" s="39">
        <f>C40</f>
        <v>11000</v>
      </c>
      <c r="D39" s="39">
        <f>D40+D41</f>
        <v>1000</v>
      </c>
      <c r="E39" s="5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</row>
    <row r="40" spans="1:212" s="75" customFormat="1" ht="12.75">
      <c r="A40" s="76">
        <v>4214</v>
      </c>
      <c r="B40" s="36" t="s">
        <v>110</v>
      </c>
      <c r="C40" s="37">
        <v>11000</v>
      </c>
      <c r="D40" s="37">
        <v>360</v>
      </c>
      <c r="E40" s="5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</row>
    <row r="41" spans="1:212" s="75" customFormat="1" ht="13.5" thickBot="1">
      <c r="A41" s="234" t="s">
        <v>341</v>
      </c>
      <c r="B41" s="36" t="s">
        <v>342</v>
      </c>
      <c r="C41" s="37"/>
      <c r="D41" s="37">
        <v>640</v>
      </c>
      <c r="E41" s="5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</row>
    <row r="42" spans="1:212" s="18" customFormat="1" ht="13.5" thickBot="1">
      <c r="A42" s="280" t="s">
        <v>79</v>
      </c>
      <c r="B42" s="281"/>
      <c r="C42" s="39">
        <v>93416</v>
      </c>
      <c r="D42" s="39">
        <v>7670</v>
      </c>
      <c r="E42" s="51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</row>
    <row r="43" spans="1:212" s="18" customFormat="1" ht="13.5" thickBot="1">
      <c r="A43" s="284" t="s">
        <v>80</v>
      </c>
      <c r="B43" s="276"/>
      <c r="C43" s="39">
        <v>3540</v>
      </c>
      <c r="D43" s="39">
        <v>840</v>
      </c>
      <c r="E43" s="51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</row>
    <row r="44" spans="1:212" s="18" customFormat="1" ht="13.5" thickBot="1">
      <c r="A44" s="282" t="s">
        <v>81</v>
      </c>
      <c r="B44" s="283"/>
      <c r="C44" s="39">
        <v>204300</v>
      </c>
      <c r="D44" s="39"/>
      <c r="E44" s="5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</row>
    <row r="45" spans="1:212" s="18" customFormat="1" ht="13.5" thickBot="1">
      <c r="A45" s="282" t="s">
        <v>82</v>
      </c>
      <c r="B45" s="283"/>
      <c r="C45" s="39">
        <f>C46+C47+C48</f>
        <v>10000</v>
      </c>
      <c r="D45" s="39">
        <f>D46+D47+D48</f>
        <v>0</v>
      </c>
      <c r="E45" s="51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</row>
    <row r="46" spans="1:212" s="75" customFormat="1" ht="12.75">
      <c r="A46" s="81">
        <v>5204</v>
      </c>
      <c r="B46" s="42" t="s">
        <v>216</v>
      </c>
      <c r="C46" s="37">
        <v>10000</v>
      </c>
      <c r="D46" s="37"/>
      <c r="E46" s="5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</row>
    <row r="47" spans="1:212" s="75" customFormat="1" ht="0.75" customHeight="1" thickBot="1">
      <c r="A47" s="82">
        <v>5203</v>
      </c>
      <c r="B47" s="43" t="s">
        <v>107</v>
      </c>
      <c r="C47" s="37"/>
      <c r="D47" s="37"/>
      <c r="E47" s="52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</row>
    <row r="48" spans="1:212" s="75" customFormat="1" ht="13.5" hidden="1" thickBot="1">
      <c r="A48" s="82">
        <v>5205</v>
      </c>
      <c r="B48" s="43" t="s">
        <v>108</v>
      </c>
      <c r="C48" s="37"/>
      <c r="D48" s="37"/>
      <c r="E48" s="52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</row>
    <row r="49" spans="1:212" s="18" customFormat="1" ht="13.5" thickBot="1">
      <c r="A49" s="282" t="s">
        <v>83</v>
      </c>
      <c r="B49" s="283"/>
      <c r="C49" s="39">
        <f>C50</f>
        <v>52332</v>
      </c>
      <c r="D49" s="39">
        <f>D50</f>
        <v>0</v>
      </c>
      <c r="E49" s="51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</row>
    <row r="50" spans="1:212" s="75" customFormat="1" ht="13.5" thickBot="1">
      <c r="A50" s="82">
        <v>5309</v>
      </c>
      <c r="B50" s="43" t="s">
        <v>109</v>
      </c>
      <c r="C50" s="37">
        <v>52332</v>
      </c>
      <c r="D50" s="37"/>
      <c r="E50" s="52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</row>
    <row r="51" spans="1:212" s="18" customFormat="1" ht="13.5" thickBot="1">
      <c r="A51" s="282" t="s">
        <v>84</v>
      </c>
      <c r="B51" s="283"/>
      <c r="C51" s="39">
        <v>5300</v>
      </c>
      <c r="D51" s="39"/>
      <c r="E51" s="51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</row>
    <row r="52" spans="1:212" s="18" customFormat="1" ht="13.5" thickBot="1">
      <c r="A52" s="280" t="s">
        <v>213</v>
      </c>
      <c r="B52" s="281"/>
      <c r="C52" s="39"/>
      <c r="D52" s="39"/>
      <c r="E52" s="51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</row>
    <row r="53" spans="1:212" s="75" customFormat="1" ht="13.5" thickBot="1">
      <c r="A53" s="83"/>
      <c r="B53" s="73" t="s">
        <v>91</v>
      </c>
      <c r="C53" s="54">
        <f>C52+C51+C49+C45+C44+C43+C42+C39+C38+C36+C23+C18+C12+C9+C35</f>
        <v>2910247</v>
      </c>
      <c r="D53" s="54">
        <f>D52+D51+D49+D45+D44+D43+D42+D39+D38+D36+D23+D18+D12+D9+D35</f>
        <v>291636</v>
      </c>
      <c r="E53" s="52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</row>
    <row r="54" spans="1:212" s="75" customFormat="1" ht="12.75">
      <c r="A54" s="46"/>
      <c r="B54" s="47"/>
      <c r="C54" s="45"/>
      <c r="D54" s="45"/>
      <c r="E54" s="53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</row>
    <row r="55" s="75" customFormat="1" ht="12.75">
      <c r="E55" s="84"/>
    </row>
    <row r="56" s="75" customFormat="1" ht="12.75">
      <c r="E56" s="84"/>
    </row>
    <row r="57" s="75" customFormat="1" ht="12.75">
      <c r="E57" s="84"/>
    </row>
    <row r="58" spans="1:2" ht="12.75">
      <c r="A58" s="3" t="s">
        <v>87</v>
      </c>
      <c r="B58" s="3"/>
    </row>
    <row r="59" spans="1:2" ht="12.75">
      <c r="A59" s="3" t="s">
        <v>88</v>
      </c>
      <c r="B59" s="3"/>
    </row>
    <row r="60" ht="12.75">
      <c r="E60" s="85"/>
    </row>
  </sheetData>
  <sheetProtection password="B55E" sheet="1" objects="1" scenarios="1" selectLockedCells="1" selectUnlockedCells="1"/>
  <mergeCells count="18">
    <mergeCell ref="A51:B51"/>
    <mergeCell ref="A52:B52"/>
    <mergeCell ref="A43:B43"/>
    <mergeCell ref="A44:B44"/>
    <mergeCell ref="A45:B45"/>
    <mergeCell ref="A49:B49"/>
    <mergeCell ref="A36:B36"/>
    <mergeCell ref="A38:B38"/>
    <mergeCell ref="A39:B39"/>
    <mergeCell ref="A42:B42"/>
    <mergeCell ref="A9:B9"/>
    <mergeCell ref="A12:B12"/>
    <mergeCell ref="A18:B18"/>
    <mergeCell ref="A23:B23"/>
    <mergeCell ref="A2:D2"/>
    <mergeCell ref="A3:D3"/>
    <mergeCell ref="A4:D4"/>
    <mergeCell ref="C1:D1"/>
  </mergeCells>
  <printOptions/>
  <pageMargins left="0.25" right="0.75" top="0.74" bottom="0.22" header="0.7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20" sqref="A20"/>
    </sheetView>
  </sheetViews>
  <sheetFormatPr defaultColWidth="9.140625" defaultRowHeight="12.75"/>
  <cols>
    <col min="1" max="1" width="4.421875" style="115" bestFit="1" customWidth="1"/>
    <col min="2" max="2" width="73.7109375" style="116" customWidth="1"/>
    <col min="3" max="3" width="10.8515625" style="116" customWidth="1"/>
    <col min="4" max="16384" width="9.140625" style="116" customWidth="1"/>
  </cols>
  <sheetData>
    <row r="1" spans="2:4" ht="15.75">
      <c r="B1" s="263" t="s">
        <v>304</v>
      </c>
      <c r="C1" s="263"/>
      <c r="D1" s="263"/>
    </row>
    <row r="2" spans="1:3" ht="15.75" customHeight="1">
      <c r="A2" s="261" t="s">
        <v>343</v>
      </c>
      <c r="B2" s="285"/>
      <c r="C2" s="285"/>
    </row>
    <row r="3" spans="1:3" ht="15.75" customHeight="1">
      <c r="A3" s="261" t="s">
        <v>344</v>
      </c>
      <c r="B3" s="285"/>
      <c r="C3" s="285"/>
    </row>
    <row r="4" ht="12.75" customHeight="1"/>
    <row r="5" spans="1:2" ht="15.75">
      <c r="A5" s="113" t="s">
        <v>42</v>
      </c>
      <c r="B5" s="117" t="s">
        <v>217</v>
      </c>
    </row>
    <row r="6" spans="1:4" s="115" customFormat="1" ht="15.75">
      <c r="A6" s="129" t="s">
        <v>1</v>
      </c>
      <c r="B6" s="129" t="s">
        <v>2</v>
      </c>
      <c r="C6" s="129" t="s">
        <v>345</v>
      </c>
      <c r="D6" s="129" t="s">
        <v>335</v>
      </c>
    </row>
    <row r="7" spans="1:4" ht="15.75" customHeight="1">
      <c r="A7" s="174">
        <v>1</v>
      </c>
      <c r="B7" s="175" t="s">
        <v>218</v>
      </c>
      <c r="C7" s="176">
        <v>20000</v>
      </c>
      <c r="D7" s="121"/>
    </row>
    <row r="8" spans="1:4" ht="15.75">
      <c r="A8" s="174">
        <v>2</v>
      </c>
      <c r="B8" s="177" t="s">
        <v>219</v>
      </c>
      <c r="C8" s="176">
        <v>20000</v>
      </c>
      <c r="D8" s="121"/>
    </row>
    <row r="9" spans="1:4" ht="25.5">
      <c r="A9" s="174">
        <v>3</v>
      </c>
      <c r="B9" s="178" t="s">
        <v>220</v>
      </c>
      <c r="C9" s="176">
        <v>43000</v>
      </c>
      <c r="D9" s="121"/>
    </row>
    <row r="10" spans="1:4" ht="25.5">
      <c r="A10" s="174">
        <v>4</v>
      </c>
      <c r="B10" s="178" t="s">
        <v>221</v>
      </c>
      <c r="C10" s="176">
        <v>43000</v>
      </c>
      <c r="D10" s="121"/>
    </row>
    <row r="11" spans="1:4" ht="25.5">
      <c r="A11" s="174">
        <v>5</v>
      </c>
      <c r="B11" s="178" t="s">
        <v>222</v>
      </c>
      <c r="C11" s="176">
        <v>48300</v>
      </c>
      <c r="D11" s="121"/>
    </row>
    <row r="12" spans="1:4" ht="15.75">
      <c r="A12" s="174">
        <v>6</v>
      </c>
      <c r="B12" s="179" t="s">
        <v>223</v>
      </c>
      <c r="C12" s="176">
        <v>10000</v>
      </c>
      <c r="D12" s="121"/>
    </row>
    <row r="13" spans="1:4" ht="15.75">
      <c r="A13" s="174">
        <v>7</v>
      </c>
      <c r="B13" s="179" t="s">
        <v>224</v>
      </c>
      <c r="C13" s="176">
        <v>10000</v>
      </c>
      <c r="D13" s="121"/>
    </row>
    <row r="14" spans="1:4" ht="15.75">
      <c r="A14" s="174">
        <v>8</v>
      </c>
      <c r="B14" s="179" t="s">
        <v>225</v>
      </c>
      <c r="C14" s="176">
        <v>10000</v>
      </c>
      <c r="D14" s="121"/>
    </row>
    <row r="15" spans="1:4" ht="15.75">
      <c r="A15" s="174">
        <v>9</v>
      </c>
      <c r="B15" s="179" t="s">
        <v>226</v>
      </c>
      <c r="C15" s="176">
        <v>10000</v>
      </c>
      <c r="D15" s="121"/>
    </row>
    <row r="16" spans="1:4" ht="15.75">
      <c r="A16" s="122"/>
      <c r="B16" s="123" t="s">
        <v>5</v>
      </c>
      <c r="C16" s="154">
        <f>C15+C14+C13+C12+C11+C10+C9+C8+C7</f>
        <v>214300</v>
      </c>
      <c r="D16" s="154">
        <f>D15+D14+D13+D12+D11+D10+D9+D8+D7</f>
        <v>0</v>
      </c>
    </row>
    <row r="17" spans="2:3" ht="12.75" customHeight="1">
      <c r="B17" s="14"/>
      <c r="C17" s="14"/>
    </row>
    <row r="18" spans="1:3" s="117" customFormat="1" ht="15.75">
      <c r="A18" s="113" t="s">
        <v>43</v>
      </c>
      <c r="B18" s="117" t="s">
        <v>227</v>
      </c>
      <c r="C18" s="3"/>
    </row>
    <row r="19" spans="1:4" s="113" customFormat="1" ht="15.75">
      <c r="A19" s="129" t="s">
        <v>1</v>
      </c>
      <c r="B19" s="129" t="s">
        <v>2</v>
      </c>
      <c r="C19" s="129" t="s">
        <v>345</v>
      </c>
      <c r="D19" s="129" t="s">
        <v>335</v>
      </c>
    </row>
    <row r="20" spans="1:4" s="115" customFormat="1" ht="15.75">
      <c r="A20" s="119">
        <v>1</v>
      </c>
      <c r="B20" s="224" t="s">
        <v>112</v>
      </c>
      <c r="C20" s="180">
        <v>43260</v>
      </c>
      <c r="D20" s="121"/>
    </row>
    <row r="21" spans="1:4" ht="15.75">
      <c r="A21" s="122"/>
      <c r="B21" s="123" t="s">
        <v>228</v>
      </c>
      <c r="C21" s="154">
        <f>C20</f>
        <v>43260</v>
      </c>
      <c r="D21" s="154">
        <f>D20</f>
        <v>0</v>
      </c>
    </row>
    <row r="22" spans="1:3" ht="12.75" customHeight="1">
      <c r="A22" s="127"/>
      <c r="B22" s="128"/>
      <c r="C22" s="181"/>
    </row>
    <row r="23" spans="1:3" s="117" customFormat="1" ht="15.75">
      <c r="A23" s="113" t="s">
        <v>229</v>
      </c>
      <c r="B23" s="117" t="s">
        <v>230</v>
      </c>
      <c r="C23" s="3"/>
    </row>
    <row r="24" spans="1:4" s="113" customFormat="1" ht="15.75">
      <c r="A24" s="129" t="s">
        <v>1</v>
      </c>
      <c r="B24" s="129" t="s">
        <v>2</v>
      </c>
      <c r="C24" s="129" t="s">
        <v>345</v>
      </c>
      <c r="D24" s="129" t="s">
        <v>335</v>
      </c>
    </row>
    <row r="25" spans="1:4" s="115" customFormat="1" ht="38.25">
      <c r="A25" s="119">
        <v>1</v>
      </c>
      <c r="B25" s="255" t="s">
        <v>231</v>
      </c>
      <c r="C25" s="180">
        <v>9072</v>
      </c>
      <c r="D25" s="121"/>
    </row>
    <row r="26" spans="1:4" ht="15.75">
      <c r="A26" s="122"/>
      <c r="B26" s="123" t="s">
        <v>228</v>
      </c>
      <c r="C26" s="154">
        <f>C25</f>
        <v>9072</v>
      </c>
      <c r="D26" s="154">
        <f>D25</f>
        <v>0</v>
      </c>
    </row>
    <row r="27" spans="1:3" ht="12.75" customHeight="1">
      <c r="A27" s="127"/>
      <c r="B27" s="128"/>
      <c r="C27" s="181"/>
    </row>
    <row r="28" spans="1:2" ht="15.75">
      <c r="A28" s="113" t="s">
        <v>128</v>
      </c>
      <c r="B28" s="117" t="s">
        <v>232</v>
      </c>
    </row>
    <row r="29" spans="1:4" s="113" customFormat="1" ht="15.75">
      <c r="A29" s="129" t="s">
        <v>1</v>
      </c>
      <c r="B29" s="129" t="s">
        <v>2</v>
      </c>
      <c r="C29" s="129" t="s">
        <v>345</v>
      </c>
      <c r="D29" s="129" t="s">
        <v>335</v>
      </c>
    </row>
    <row r="30" spans="1:4" ht="15.75">
      <c r="A30" s="122">
        <v>1</v>
      </c>
      <c r="B30" s="224" t="s">
        <v>6</v>
      </c>
      <c r="C30" s="156">
        <v>5300</v>
      </c>
      <c r="D30" s="121"/>
    </row>
    <row r="31" spans="1:4" ht="15.75">
      <c r="A31" s="122"/>
      <c r="B31" s="123" t="s">
        <v>233</v>
      </c>
      <c r="C31" s="154">
        <f>C30</f>
        <v>5300</v>
      </c>
      <c r="D31" s="154">
        <f>D30</f>
        <v>0</v>
      </c>
    </row>
    <row r="32" spans="2:3" ht="12.75" customHeight="1" thickBot="1">
      <c r="B32" s="14"/>
      <c r="C32" s="14"/>
    </row>
    <row r="33" spans="2:4" ht="16.5" thickBot="1">
      <c r="B33" s="182" t="s">
        <v>349</v>
      </c>
      <c r="C33" s="183">
        <f>C31+C26+C21+C16</f>
        <v>271932</v>
      </c>
      <c r="D33" s="183">
        <f>D31+D26+D21+D16</f>
        <v>0</v>
      </c>
    </row>
    <row r="34" spans="2:3" ht="12.75" customHeight="1">
      <c r="B34" s="14"/>
      <c r="C34" s="14"/>
    </row>
    <row r="35" spans="1:2" ht="15.75">
      <c r="A35" s="113" t="s">
        <v>129</v>
      </c>
      <c r="B35" s="117" t="s">
        <v>234</v>
      </c>
    </row>
    <row r="36" spans="1:4" ht="15.75">
      <c r="A36" s="122" t="s">
        <v>1</v>
      </c>
      <c r="B36" s="129" t="s">
        <v>2</v>
      </c>
      <c r="C36" s="129" t="s">
        <v>345</v>
      </c>
      <c r="D36" s="129" t="s">
        <v>335</v>
      </c>
    </row>
    <row r="37" spans="1:4" ht="38.25">
      <c r="A37" s="184">
        <v>1</v>
      </c>
      <c r="B37" s="255" t="s">
        <v>9</v>
      </c>
      <c r="C37" s="185">
        <v>454645</v>
      </c>
      <c r="D37" s="121"/>
    </row>
    <row r="38" spans="1:4" ht="38.25">
      <c r="A38" s="184">
        <v>2</v>
      </c>
      <c r="B38" s="255" t="s">
        <v>0</v>
      </c>
      <c r="C38" s="185">
        <v>752934</v>
      </c>
      <c r="D38" s="121"/>
    </row>
    <row r="39" spans="1:4" ht="29.25" customHeight="1">
      <c r="A39" s="122">
        <v>3</v>
      </c>
      <c r="B39" s="208" t="s">
        <v>235</v>
      </c>
      <c r="C39" s="156">
        <v>600000</v>
      </c>
      <c r="D39" s="121"/>
    </row>
    <row r="40" spans="1:4" ht="15.75">
      <c r="A40" s="122">
        <v>4</v>
      </c>
      <c r="B40" s="224" t="s">
        <v>236</v>
      </c>
      <c r="C40" s="156">
        <f>C41+C42+C43</f>
        <v>83288</v>
      </c>
      <c r="D40" s="156">
        <f>D41+D42+D43</f>
        <v>0</v>
      </c>
    </row>
    <row r="41" spans="1:4" ht="15.75">
      <c r="A41" s="122" t="s">
        <v>237</v>
      </c>
      <c r="B41" s="224" t="s">
        <v>238</v>
      </c>
      <c r="C41" s="156">
        <v>72000</v>
      </c>
      <c r="D41" s="121"/>
    </row>
    <row r="42" spans="1:4" ht="15.75">
      <c r="A42" s="122" t="s">
        <v>239</v>
      </c>
      <c r="B42" s="224" t="s">
        <v>240</v>
      </c>
      <c r="C42" s="156">
        <v>3960</v>
      </c>
      <c r="D42" s="121"/>
    </row>
    <row r="43" spans="1:4" ht="15.75">
      <c r="A43" s="122" t="s">
        <v>241</v>
      </c>
      <c r="B43" s="224" t="s">
        <v>242</v>
      </c>
      <c r="C43" s="156">
        <v>7328</v>
      </c>
      <c r="D43" s="121"/>
    </row>
    <row r="44" spans="1:4" ht="15.75">
      <c r="A44" s="129"/>
      <c r="B44" s="123" t="s">
        <v>243</v>
      </c>
      <c r="C44" s="154">
        <f>C37+C38+C39+C40</f>
        <v>1890867</v>
      </c>
      <c r="D44" s="154">
        <f>D37+D38+D39+D40</f>
        <v>0</v>
      </c>
    </row>
    <row r="45" ht="12.75" customHeight="1" thickBot="1"/>
    <row r="46" spans="2:4" ht="16.5" thickBot="1">
      <c r="B46" s="182" t="s">
        <v>244</v>
      </c>
      <c r="C46" s="183">
        <f>C44+C33</f>
        <v>2162799</v>
      </c>
      <c r="D46" s="183">
        <f>D44+D33</f>
        <v>0</v>
      </c>
    </row>
  </sheetData>
  <sheetProtection password="B55E" sheet="1" objects="1" scenarios="1" selectLockedCells="1" selectUnlockedCells="1"/>
  <mergeCells count="3">
    <mergeCell ref="A2:C2"/>
    <mergeCell ref="A3:C3"/>
    <mergeCell ref="B1:D1"/>
  </mergeCells>
  <printOptions/>
  <pageMargins left="0.09" right="0.75" top="0.28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51.421875" style="12" customWidth="1"/>
    <col min="2" max="2" width="11.421875" style="12" customWidth="1"/>
    <col min="3" max="3" width="9.7109375" style="12" bestFit="1" customWidth="1"/>
    <col min="4" max="4" width="8.57421875" style="12" customWidth="1"/>
    <col min="5" max="7" width="10.421875" style="12" bestFit="1" customWidth="1"/>
    <col min="8" max="8" width="11.7109375" style="12" bestFit="1" customWidth="1"/>
    <col min="9" max="16384" width="9.140625" style="12" customWidth="1"/>
  </cols>
  <sheetData>
    <row r="1" spans="2:4" s="14" customFormat="1" ht="15">
      <c r="B1" s="186"/>
      <c r="C1" s="187"/>
      <c r="D1" s="229" t="s">
        <v>10</v>
      </c>
    </row>
    <row r="2" spans="1:4" ht="34.5" customHeight="1">
      <c r="A2" s="286" t="s">
        <v>348</v>
      </c>
      <c r="B2" s="286"/>
      <c r="C2" s="286"/>
      <c r="D2" s="286"/>
    </row>
    <row r="3" spans="1:4" ht="15.75">
      <c r="A3" s="287"/>
      <c r="B3" s="287"/>
      <c r="C3" s="287"/>
      <c r="D3" s="287"/>
    </row>
    <row r="4" spans="1:4" ht="15" hidden="1">
      <c r="A4" s="188"/>
      <c r="B4" s="188"/>
      <c r="C4" s="188"/>
      <c r="D4" s="188"/>
    </row>
    <row r="5" spans="1:4" s="5" customFormat="1" ht="25.5">
      <c r="A5" s="118" t="s">
        <v>40</v>
      </c>
      <c r="B5" s="13" t="s">
        <v>245</v>
      </c>
      <c r="C5" s="238" t="s">
        <v>346</v>
      </c>
      <c r="D5" s="238" t="s">
        <v>347</v>
      </c>
    </row>
    <row r="6" spans="1:4" ht="15.75" thickBot="1">
      <c r="A6" s="189" t="s">
        <v>248</v>
      </c>
      <c r="B6" s="190"/>
      <c r="C6" s="191">
        <f>C8+C15+C27+C29</f>
        <v>2098492</v>
      </c>
      <c r="D6" s="239">
        <f>D8+D15+D27+D29</f>
        <v>9776.779999999984</v>
      </c>
    </row>
    <row r="7" spans="1:4" ht="15.75" thickBot="1">
      <c r="A7" s="189"/>
      <c r="B7" s="190"/>
      <c r="C7" s="192"/>
      <c r="D7" s="240"/>
    </row>
    <row r="8" spans="1:4" ht="15.75" thickBot="1">
      <c r="A8" s="193" t="s">
        <v>249</v>
      </c>
      <c r="B8" s="190"/>
      <c r="C8" s="191">
        <f>C10+C11</f>
        <v>1901360</v>
      </c>
      <c r="D8" s="239">
        <f>D10+D11</f>
        <v>116555.68</v>
      </c>
    </row>
    <row r="9" spans="1:4" ht="15.75" customHeight="1" hidden="1">
      <c r="A9" s="194" t="s">
        <v>250</v>
      </c>
      <c r="B9" s="195" t="s">
        <v>251</v>
      </c>
      <c r="C9" s="191" t="e">
        <f>D9+#REF!</f>
        <v>#REF!</v>
      </c>
      <c r="D9" s="240"/>
    </row>
    <row r="10" spans="1:4" ht="16.5" thickBot="1">
      <c r="A10" s="194" t="s">
        <v>252</v>
      </c>
      <c r="B10" s="195" t="s">
        <v>253</v>
      </c>
      <c r="C10" s="191">
        <v>1194536</v>
      </c>
      <c r="D10" s="240">
        <v>17809.34</v>
      </c>
    </row>
    <row r="11" spans="1:4" ht="16.5" thickBot="1">
      <c r="A11" s="194" t="s">
        <v>254</v>
      </c>
      <c r="B11" s="195" t="s">
        <v>255</v>
      </c>
      <c r="C11" s="191">
        <f>C12+C13</f>
        <v>706824</v>
      </c>
      <c r="D11" s="239">
        <f>D12+D13</f>
        <v>98746.34</v>
      </c>
    </row>
    <row r="12" spans="1:4" ht="16.5" thickBot="1">
      <c r="A12" s="194" t="s">
        <v>256</v>
      </c>
      <c r="B12" s="195" t="s">
        <v>257</v>
      </c>
      <c r="C12" s="191">
        <v>706824</v>
      </c>
      <c r="D12" s="240">
        <v>98746.34</v>
      </c>
    </row>
    <row r="13" spans="1:4" ht="16.5" thickBot="1">
      <c r="A13" s="194" t="s">
        <v>258</v>
      </c>
      <c r="B13" s="195" t="s">
        <v>259</v>
      </c>
      <c r="C13" s="191"/>
      <c r="D13" s="240"/>
    </row>
    <row r="14" spans="1:4" ht="15.75" thickBot="1">
      <c r="A14" s="196"/>
      <c r="B14" s="190"/>
      <c r="C14" s="192"/>
      <c r="D14" s="240"/>
    </row>
    <row r="15" spans="1:4" ht="16.5" thickBot="1">
      <c r="A15" s="194" t="s">
        <v>260</v>
      </c>
      <c r="B15" s="195"/>
      <c r="C15" s="191">
        <f>C16+C20+C19+C24</f>
        <v>-11264</v>
      </c>
      <c r="D15" s="239">
        <f>D16+D20+D19+D24</f>
        <v>9777.2</v>
      </c>
    </row>
    <row r="16" spans="1:4" ht="16.5" thickBot="1">
      <c r="A16" s="194" t="s">
        <v>261</v>
      </c>
      <c r="B16" s="195" t="s">
        <v>262</v>
      </c>
      <c r="C16" s="191"/>
      <c r="D16" s="240"/>
    </row>
    <row r="17" spans="1:4" ht="16.5" thickBot="1">
      <c r="A17" s="194" t="s">
        <v>263</v>
      </c>
      <c r="B17" s="195" t="s">
        <v>264</v>
      </c>
      <c r="C17" s="191"/>
      <c r="D17" s="239"/>
    </row>
    <row r="18" spans="1:4" ht="16.5" thickBot="1">
      <c r="A18" s="194" t="s">
        <v>265</v>
      </c>
      <c r="B18" s="195" t="s">
        <v>266</v>
      </c>
      <c r="C18" s="191"/>
      <c r="D18" s="239"/>
    </row>
    <row r="19" spans="1:4" ht="16.5" thickBot="1">
      <c r="A19" s="194" t="s">
        <v>267</v>
      </c>
      <c r="B19" s="195" t="s">
        <v>268</v>
      </c>
      <c r="C19" s="191"/>
      <c r="D19" s="239"/>
    </row>
    <row r="20" spans="1:4" ht="16.5" thickBot="1">
      <c r="A20" s="194" t="s">
        <v>269</v>
      </c>
      <c r="B20" s="195" t="s">
        <v>135</v>
      </c>
      <c r="C20" s="191">
        <f>C21+C22</f>
        <v>-11264</v>
      </c>
      <c r="D20" s="239">
        <f>D21+D22</f>
        <v>9777.2</v>
      </c>
    </row>
    <row r="21" spans="1:4" ht="16.5" thickBot="1">
      <c r="A21" s="194" t="s">
        <v>270</v>
      </c>
      <c r="B21" s="195" t="s">
        <v>271</v>
      </c>
      <c r="C21" s="191"/>
      <c r="D21" s="240">
        <v>9777.2</v>
      </c>
    </row>
    <row r="22" spans="1:4" ht="16.5" thickBot="1">
      <c r="A22" s="194" t="s">
        <v>272</v>
      </c>
      <c r="B22" s="195" t="s">
        <v>273</v>
      </c>
      <c r="C22" s="191">
        <v>-11264</v>
      </c>
      <c r="D22" s="192"/>
    </row>
    <row r="23" spans="1:4" ht="16.5" thickBot="1">
      <c r="A23" s="194" t="s">
        <v>274</v>
      </c>
      <c r="B23" s="195" t="s">
        <v>275</v>
      </c>
      <c r="C23" s="191"/>
      <c r="D23" s="192"/>
    </row>
    <row r="24" spans="1:4" ht="16.5" thickBot="1">
      <c r="A24" s="194" t="s">
        <v>276</v>
      </c>
      <c r="B24" s="197" t="s">
        <v>277</v>
      </c>
      <c r="C24" s="191"/>
      <c r="D24" s="192"/>
    </row>
    <row r="25" spans="1:4" ht="15.75" thickBot="1">
      <c r="A25" s="196"/>
      <c r="B25" s="197"/>
      <c r="C25" s="192"/>
      <c r="D25" s="192"/>
    </row>
    <row r="26" spans="1:4" ht="17.25" customHeight="1" thickBot="1">
      <c r="A26" s="196" t="s">
        <v>278</v>
      </c>
      <c r="B26" s="190"/>
      <c r="C26" s="191"/>
      <c r="D26" s="191">
        <f>D27</f>
        <v>0</v>
      </c>
    </row>
    <row r="27" spans="1:4" ht="15.75" thickBot="1">
      <c r="A27" s="196" t="s">
        <v>279</v>
      </c>
      <c r="B27" s="197" t="s">
        <v>280</v>
      </c>
      <c r="C27" s="191">
        <v>200000</v>
      </c>
      <c r="D27" s="192"/>
    </row>
    <row r="28" spans="1:4" ht="15.75" thickBot="1">
      <c r="A28" s="196"/>
      <c r="B28" s="190"/>
      <c r="C28" s="192"/>
      <c r="D28" s="192"/>
    </row>
    <row r="29" spans="1:4" ht="16.5" thickBot="1">
      <c r="A29" s="194" t="s">
        <v>281</v>
      </c>
      <c r="B29" s="195"/>
      <c r="C29" s="191">
        <f>C30+C31</f>
        <v>8396</v>
      </c>
      <c r="D29" s="191">
        <f>D30+D31</f>
        <v>-116556.1</v>
      </c>
    </row>
    <row r="30" spans="1:4" ht="16.5" thickBot="1">
      <c r="A30" s="194" t="s">
        <v>282</v>
      </c>
      <c r="B30" s="195"/>
      <c r="C30" s="191">
        <v>8396</v>
      </c>
      <c r="D30" s="192">
        <v>8396</v>
      </c>
    </row>
    <row r="31" spans="1:4" ht="16.5" thickBot="1">
      <c r="A31" s="194" t="s">
        <v>283</v>
      </c>
      <c r="B31" s="195"/>
      <c r="C31" s="191"/>
      <c r="D31" s="192">
        <v>-124952.1</v>
      </c>
    </row>
    <row r="32" spans="1:4" ht="16.5" thickBot="1">
      <c r="A32" s="194"/>
      <c r="B32" s="195"/>
      <c r="C32" s="192"/>
      <c r="D32" s="192"/>
    </row>
    <row r="33" spans="1:4" ht="15.75" thickBot="1">
      <c r="A33" s="189" t="s">
        <v>284</v>
      </c>
      <c r="B33" s="190"/>
      <c r="C33" s="192"/>
      <c r="D33" s="192"/>
    </row>
    <row r="34" spans="1:4" ht="15.75" thickBot="1">
      <c r="A34" s="196"/>
      <c r="B34" s="190"/>
      <c r="C34" s="192"/>
      <c r="D34" s="192"/>
    </row>
    <row r="35" spans="1:4" ht="16.5" thickBot="1">
      <c r="A35" s="194" t="s">
        <v>285</v>
      </c>
      <c r="B35" s="195" t="s">
        <v>140</v>
      </c>
      <c r="C35" s="191">
        <v>18834</v>
      </c>
      <c r="D35" s="240">
        <v>1615.6</v>
      </c>
    </row>
    <row r="36" spans="1:4" ht="16.5" thickBot="1">
      <c r="A36" s="194" t="s">
        <v>286</v>
      </c>
      <c r="B36" s="195" t="s">
        <v>287</v>
      </c>
      <c r="C36" s="191">
        <v>126907</v>
      </c>
      <c r="D36" s="240">
        <v>6671.1</v>
      </c>
    </row>
    <row r="37" spans="1:4" ht="16.5" thickBot="1">
      <c r="A37" s="194" t="s">
        <v>288</v>
      </c>
      <c r="B37" s="195" t="s">
        <v>289</v>
      </c>
      <c r="C37" s="191">
        <v>27231</v>
      </c>
      <c r="D37" s="240">
        <v>1490.57</v>
      </c>
    </row>
    <row r="38" spans="1:4" ht="16.5" thickBot="1">
      <c r="A38" s="198" t="s">
        <v>290</v>
      </c>
      <c r="B38" s="199" t="s">
        <v>291</v>
      </c>
      <c r="C38" s="200">
        <v>46473</v>
      </c>
      <c r="D38" s="241"/>
    </row>
    <row r="39" spans="1:4" ht="16.5" thickBot="1">
      <c r="A39" s="201" t="s">
        <v>292</v>
      </c>
      <c r="B39" s="202" t="s">
        <v>203</v>
      </c>
      <c r="C39" s="203"/>
      <c r="D39" s="242"/>
    </row>
    <row r="40" spans="1:4" ht="16.5" thickBot="1">
      <c r="A40" s="194" t="s">
        <v>293</v>
      </c>
      <c r="B40" s="195" t="s">
        <v>294</v>
      </c>
      <c r="C40" s="191">
        <v>683288</v>
      </c>
      <c r="D40" s="240"/>
    </row>
    <row r="41" spans="1:4" ht="16.5" thickBot="1">
      <c r="A41" s="194" t="s">
        <v>295</v>
      </c>
      <c r="B41" s="195" t="s">
        <v>296</v>
      </c>
      <c r="C41" s="191">
        <v>1195759</v>
      </c>
      <c r="D41" s="240"/>
    </row>
    <row r="42" spans="1:4" ht="16.5" thickBot="1">
      <c r="A42" s="194" t="s">
        <v>297</v>
      </c>
      <c r="B42" s="195"/>
      <c r="C42" s="191">
        <f>C35+C36+C37+C38+C39+C40+C41</f>
        <v>2098492</v>
      </c>
      <c r="D42" s="239">
        <f>D35+D36+D37+D38+D39+D40+D41</f>
        <v>9777.27</v>
      </c>
    </row>
    <row r="43" spans="1:4" ht="15">
      <c r="A43" s="204"/>
      <c r="B43" s="204"/>
      <c r="C43" s="253">
        <f>C42-C6</f>
        <v>0</v>
      </c>
      <c r="D43" s="254">
        <f>D42-D6</f>
        <v>0.4900000000161526</v>
      </c>
    </row>
    <row r="44" spans="1:4" ht="15">
      <c r="A44" s="204"/>
      <c r="B44" s="204"/>
      <c r="C44" s="205"/>
      <c r="D44" s="205"/>
    </row>
    <row r="45" spans="1:4" ht="15">
      <c r="A45" s="204"/>
      <c r="B45" s="204"/>
      <c r="C45" s="205"/>
      <c r="D45" s="205"/>
    </row>
    <row r="46" spans="1:4" ht="15">
      <c r="A46" s="204"/>
      <c r="B46" s="204"/>
      <c r="C46" s="205"/>
      <c r="D46" s="205"/>
    </row>
    <row r="47" spans="1:4" ht="15">
      <c r="A47" s="204"/>
      <c r="B47" s="204"/>
      <c r="C47" s="205"/>
      <c r="D47" s="205"/>
    </row>
    <row r="48" spans="1:4" ht="15">
      <c r="A48" s="204"/>
      <c r="B48" s="204"/>
      <c r="C48" s="205"/>
      <c r="D48" s="205"/>
    </row>
    <row r="49" spans="1:4" ht="15">
      <c r="A49" s="204"/>
      <c r="B49" s="204"/>
      <c r="C49" s="205"/>
      <c r="D49" s="205"/>
    </row>
    <row r="50" spans="1:4" ht="15.75" thickBot="1">
      <c r="A50" s="204"/>
      <c r="B50" s="204"/>
      <c r="C50" s="205"/>
      <c r="D50" s="205"/>
    </row>
    <row r="51" spans="1:4" ht="15.75" thickBot="1">
      <c r="A51" s="204"/>
      <c r="B51" s="236" t="s">
        <v>345</v>
      </c>
      <c r="C51" s="237" t="s">
        <v>335</v>
      </c>
      <c r="D51" s="205"/>
    </row>
    <row r="52" spans="1:4" ht="29.25" thickBot="1">
      <c r="A52" s="206" t="s">
        <v>246</v>
      </c>
      <c r="B52" s="235">
        <f>B54+B57</f>
        <v>895560</v>
      </c>
      <c r="C52" s="252">
        <f>C54+C57</f>
        <v>9777.27</v>
      </c>
      <c r="D52" s="205"/>
    </row>
    <row r="53" spans="2:3" ht="15" customHeight="1" thickBot="1">
      <c r="B53" s="116"/>
      <c r="C53" s="116"/>
    </row>
    <row r="54" spans="1:9" s="14" customFormat="1" ht="15" thickBot="1">
      <c r="A54" s="244" t="s">
        <v>298</v>
      </c>
      <c r="B54" s="207">
        <f>B55</f>
        <v>600000</v>
      </c>
      <c r="C54" s="245">
        <f>C55</f>
        <v>0</v>
      </c>
      <c r="D54" s="15"/>
      <c r="E54" s="15"/>
      <c r="F54" s="15"/>
      <c r="G54" s="15"/>
      <c r="H54" s="15"/>
      <c r="I54" s="15"/>
    </row>
    <row r="55" spans="1:9" s="14" customFormat="1" ht="25.5">
      <c r="A55" s="243" t="s">
        <v>299</v>
      </c>
      <c r="B55" s="209">
        <v>600000</v>
      </c>
      <c r="C55" s="246"/>
      <c r="D55" s="15"/>
      <c r="E55" s="15"/>
      <c r="F55" s="15"/>
      <c r="G55" s="15"/>
      <c r="H55" s="15"/>
      <c r="I55" s="15"/>
    </row>
    <row r="56" spans="2:3" ht="15" customHeight="1" thickBot="1">
      <c r="B56" s="116"/>
      <c r="C56" s="116"/>
    </row>
    <row r="57" spans="1:9" s="14" customFormat="1" ht="15" thickBot="1">
      <c r="A57" s="210" t="s">
        <v>7</v>
      </c>
      <c r="B57" s="207">
        <f>B58+B61</f>
        <v>295560</v>
      </c>
      <c r="C57" s="250">
        <f>C58</f>
        <v>9777.27</v>
      </c>
      <c r="D57" s="15"/>
      <c r="E57" s="15"/>
      <c r="F57" s="15"/>
      <c r="G57" s="15"/>
      <c r="H57" s="15"/>
      <c r="I57" s="15"/>
    </row>
    <row r="58" spans="1:9" s="14" customFormat="1" ht="12.75">
      <c r="A58" s="211" t="s">
        <v>300</v>
      </c>
      <c r="B58" s="212">
        <f>B59+B60</f>
        <v>295560</v>
      </c>
      <c r="C58" s="251">
        <f>C59+C60</f>
        <v>9777.27</v>
      </c>
      <c r="D58" s="15"/>
      <c r="E58" s="15"/>
      <c r="F58" s="15"/>
      <c r="G58" s="15"/>
      <c r="H58" s="15"/>
      <c r="I58" s="15"/>
    </row>
    <row r="59" spans="1:9" s="14" customFormat="1" ht="12.75">
      <c r="A59" s="213" t="s">
        <v>301</v>
      </c>
      <c r="B59" s="214">
        <v>17323</v>
      </c>
      <c r="C59" s="249">
        <v>9777.27</v>
      </c>
      <c r="D59" s="15"/>
      <c r="E59" s="15"/>
      <c r="F59" s="15"/>
      <c r="G59" s="15"/>
      <c r="H59" s="15"/>
      <c r="I59" s="15"/>
    </row>
    <row r="60" spans="1:9" s="14" customFormat="1" ht="12.75">
      <c r="A60" s="215" t="s">
        <v>302</v>
      </c>
      <c r="B60" s="216">
        <v>278237</v>
      </c>
      <c r="C60" s="246"/>
      <c r="D60" s="15"/>
      <c r="E60" s="15"/>
      <c r="F60" s="15"/>
      <c r="G60" s="15"/>
      <c r="H60" s="15"/>
      <c r="I60" s="15"/>
    </row>
    <row r="61" spans="1:3" ht="15" customHeight="1">
      <c r="A61" s="15"/>
      <c r="B61" s="116"/>
      <c r="C61" s="116"/>
    </row>
    <row r="62" spans="1:3" ht="15" customHeight="1">
      <c r="A62" s="15"/>
      <c r="B62" s="116"/>
      <c r="C62" s="116"/>
    </row>
    <row r="63" spans="1:3" ht="15" customHeight="1" thickBot="1">
      <c r="A63" s="15"/>
      <c r="B63" s="116"/>
      <c r="C63" s="116"/>
    </row>
    <row r="64" spans="1:3" ht="15" customHeight="1" thickBot="1">
      <c r="A64" s="15"/>
      <c r="B64" s="236" t="s">
        <v>345</v>
      </c>
      <c r="C64" s="237" t="s">
        <v>335</v>
      </c>
    </row>
    <row r="65" spans="1:3" ht="28.5" customHeight="1" thickBot="1">
      <c r="A65" s="217" t="s">
        <v>247</v>
      </c>
      <c r="B65" s="218">
        <f>B67</f>
        <v>1202932</v>
      </c>
      <c r="C65" s="247">
        <f>C67</f>
        <v>0</v>
      </c>
    </row>
    <row r="66" spans="2:3" ht="15" customHeight="1" thickBot="1">
      <c r="B66" s="116"/>
      <c r="C66" s="116"/>
    </row>
    <row r="67" spans="1:3" ht="15" customHeight="1" thickBot="1">
      <c r="A67" s="219" t="s">
        <v>8</v>
      </c>
      <c r="B67" s="207">
        <f>B68</f>
        <v>1202932</v>
      </c>
      <c r="C67" s="247">
        <f>C68</f>
        <v>0</v>
      </c>
    </row>
    <row r="68" spans="1:3" ht="15.75">
      <c r="A68" s="220" t="s">
        <v>303</v>
      </c>
      <c r="B68" s="221">
        <f>B69+B70</f>
        <v>1202932</v>
      </c>
      <c r="C68" s="248">
        <f>C69+C70</f>
        <v>0</v>
      </c>
    </row>
    <row r="69" spans="1:3" ht="51">
      <c r="A69" s="222" t="s">
        <v>9</v>
      </c>
      <c r="B69" s="223">
        <v>461611</v>
      </c>
      <c r="C69" s="121"/>
    </row>
    <row r="70" spans="1:3" ht="51">
      <c r="A70" s="222" t="s">
        <v>0</v>
      </c>
      <c r="B70" s="224">
        <v>741321</v>
      </c>
      <c r="C70" s="121"/>
    </row>
    <row r="71" ht="15" customHeight="1"/>
    <row r="72" ht="15" customHeight="1"/>
    <row r="73" spans="1:2" s="227" customFormat="1" ht="15" customHeight="1">
      <c r="A73" s="225"/>
      <c r="B73" s="226"/>
    </row>
    <row r="74" spans="1:2" s="227" customFormat="1" ht="15" customHeight="1">
      <c r="A74" s="228"/>
      <c r="B74" s="204"/>
    </row>
    <row r="75" spans="1:2" s="227" customFormat="1" ht="15" customHeight="1">
      <c r="A75" s="15"/>
      <c r="B75" s="114"/>
    </row>
    <row r="76" spans="1:2" s="227" customFormat="1" ht="15" customHeight="1">
      <c r="A76" s="15"/>
      <c r="B76" s="114"/>
    </row>
    <row r="77" s="227" customFormat="1" ht="15" customHeight="1"/>
    <row r="78" s="227" customFormat="1" ht="15" customHeight="1"/>
  </sheetData>
  <sheetProtection password="B55E" sheet="1" objects="1" scenarios="1" selectLockedCells="1" selectUnlockedCells="1"/>
  <mergeCells count="2">
    <mergeCell ref="A2:D2"/>
    <mergeCell ref="A3:D3"/>
  </mergeCells>
  <printOptions/>
  <pageMargins left="0.5" right="0.75" top="0.44" bottom="0.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2016-08-03T11:33:30Z</cp:lastPrinted>
  <dcterms:created xsi:type="dcterms:W3CDTF">2006-12-05T11:18:07Z</dcterms:created>
  <dcterms:modified xsi:type="dcterms:W3CDTF">2016-08-03T13:06:48Z</dcterms:modified>
  <cp:category/>
  <cp:version/>
  <cp:contentType/>
  <cp:contentStatus/>
</cp:coreProperties>
</file>