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tabRatio="660" activeTab="5"/>
  </bookViews>
  <sheets>
    <sheet name="ОБЯСНИТЕЛНА" sheetId="1" r:id="rId1"/>
    <sheet name="Приложение № 1" sheetId="2" r:id="rId2"/>
    <sheet name="Приложение № 2" sheetId="3" r:id="rId3"/>
    <sheet name="Приложение № 3" sheetId="4" r:id="rId4"/>
    <sheet name="Приложение № 4" sheetId="5" r:id="rId5"/>
    <sheet name="Инвестиционна политика" sheetId="6" r:id="rId6"/>
  </sheets>
  <definedNames/>
  <calcPr fullCalcOnLoad="1"/>
</workbook>
</file>

<file path=xl/sharedStrings.xml><?xml version="1.0" encoding="utf-8"?>
<sst xmlns="http://schemas.openxmlformats.org/spreadsheetml/2006/main" count="482" uniqueCount="383">
  <si>
    <t>ОП Развитие на човешките ресурси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</si>
  <si>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</si>
  <si>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</si>
  <si>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</si>
  <si>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</si>
  <si>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</si>
  <si>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</si>
  <si>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</si>
  <si>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</si>
  <si>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</si>
  <si>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</si>
  <si>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</si>
  <si>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</si>
  <si>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</si>
  <si>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</si>
  <si>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</si>
  <si>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</si>
  <si>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</si>
  <si>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</si>
  <si>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</si>
  <si>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</si>
  <si>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01 00</t>
  </si>
  <si>
    <t>Приложение № 2</t>
  </si>
  <si>
    <t xml:space="preserve">В с и ч к о
</t>
  </si>
  <si>
    <t>Наименование</t>
  </si>
  <si>
    <t>ВСИЧКО РАЗХОДИ:</t>
  </si>
  <si>
    <t>Приложение № 1</t>
  </si>
  <si>
    <t xml:space="preserve">                                                                               Наименование  на приходите</t>
  </si>
  <si>
    <t xml:space="preserve">             Пара-    граф</t>
  </si>
  <si>
    <t>ПРИХОДИ С ОБЩИНСКИ ХАРАКТЕР</t>
  </si>
  <si>
    <t>I. ДАНЪЧНИ И НЕДАНЪЧНИ ПРИХОДИ</t>
  </si>
  <si>
    <t>1.    Данъчни приходи</t>
  </si>
  <si>
    <t>1.1. Данък върху доходите на физически лица</t>
  </si>
  <si>
    <t>1.1.1. Окончателен годишен /патентен/ данък</t>
  </si>
  <si>
    <t>01 03</t>
  </si>
  <si>
    <t>1.2. Имуществени данъци</t>
  </si>
  <si>
    <t>13 00</t>
  </si>
  <si>
    <t>1.2.1. Данък върху недвижими имоти</t>
  </si>
  <si>
    <t>13 01</t>
  </si>
  <si>
    <t>1.2.2. Данък върху превозните средства</t>
  </si>
  <si>
    <t>13 03</t>
  </si>
  <si>
    <t>1.2.3. Данък дарения и възмезден начин</t>
  </si>
  <si>
    <t>13 04</t>
  </si>
  <si>
    <t xml:space="preserve">1.3. Други данъци /недобори/ </t>
  </si>
  <si>
    <t>20 00</t>
  </si>
  <si>
    <t>2. Неданъчни приходи</t>
  </si>
  <si>
    <t>2.1. Приходи и доходи от собственост</t>
  </si>
  <si>
    <t>24 00</t>
  </si>
  <si>
    <t>2.1.1. Приходи от услуги</t>
  </si>
  <si>
    <t>24 04</t>
  </si>
  <si>
    <t>2.1.2. Приходи от наеми на имущество</t>
  </si>
  <si>
    <t>24 05</t>
  </si>
  <si>
    <t>2.1.3. Приходи от наеми на земя</t>
  </si>
  <si>
    <t>24 06</t>
  </si>
  <si>
    <t>2.1.4. Приходи от дивиденти</t>
  </si>
  <si>
    <t>24 07</t>
  </si>
  <si>
    <t>2.1.5. Приходи от лихви банк.см-и</t>
  </si>
  <si>
    <t>24 08</t>
  </si>
  <si>
    <t>2.1.6.Приходи от лихви по срочни депозити</t>
  </si>
  <si>
    <t>24 09</t>
  </si>
  <si>
    <t>2.2. Общински такси</t>
  </si>
  <si>
    <t>27 00</t>
  </si>
  <si>
    <t>2.2.1. За ползване на детски градини</t>
  </si>
  <si>
    <t>27 01</t>
  </si>
  <si>
    <t>2.2.2. За ползване на детски ясли</t>
  </si>
  <si>
    <t>27 02</t>
  </si>
  <si>
    <t>2.2.2. За домашен социален патронаж</t>
  </si>
  <si>
    <t>27 04</t>
  </si>
  <si>
    <t>2.2.3. За пазари, тържища и други</t>
  </si>
  <si>
    <t>27 05</t>
  </si>
  <si>
    <t>2.2.4. За битови отпадъци</t>
  </si>
  <si>
    <t>27 07</t>
  </si>
  <si>
    <t>2.2.6. За общежития в образованието</t>
  </si>
  <si>
    <t>27 08</t>
  </si>
  <si>
    <t>2.2.5. За технически услуги</t>
  </si>
  <si>
    <t>27 10</t>
  </si>
  <si>
    <t>2.2.6. За административни услуги</t>
  </si>
  <si>
    <t>27 11</t>
  </si>
  <si>
    <t>2.2.9. За откупуване на гробни места</t>
  </si>
  <si>
    <t>27 15</t>
  </si>
  <si>
    <t>27 29</t>
  </si>
  <si>
    <t>2.3. Глоби, санкции, наказателни лихви</t>
  </si>
  <si>
    <t>28 00</t>
  </si>
  <si>
    <t>2.4. Други неданъчни приходи</t>
  </si>
  <si>
    <t>36 00</t>
  </si>
  <si>
    <t>ІІ. ВЗАИМООТНОШЕНИЯ С ЦБ</t>
  </si>
  <si>
    <t>31 00</t>
  </si>
  <si>
    <t>31 11</t>
  </si>
  <si>
    <t>31 12</t>
  </si>
  <si>
    <t>31 13</t>
  </si>
  <si>
    <t>1. Придобиване на дялове , акции и съучастия</t>
  </si>
  <si>
    <t>70 00</t>
  </si>
  <si>
    <t>на приходите по параграфи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</si>
  <si>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</si>
  <si>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</si>
  <si>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</si>
  <si>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</si>
  <si>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</si>
  <si>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</si>
  <si>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</si>
  <si>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</si>
  <si>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</si>
  <si>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</si>
  <si>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</si>
  <si>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</si>
  <si>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t xml:space="preserve">589 Др. служби и д/сти по осиг., подпом. и заетостта </t>
  </si>
  <si>
    <t>на разхода по функции и дейности</t>
  </si>
  <si>
    <t>на разхода по параграфи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</si>
  <si>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</si>
  <si>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</si>
  <si>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</si>
  <si>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</si>
  <si>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</si>
  <si>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</si>
  <si>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</si>
  <si>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</si>
  <si>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</si>
  <si>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</si>
  <si>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</si>
  <si>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</si>
  <si>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</si>
  <si>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</si>
  <si>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</si>
  <si>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</si>
  <si>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</si>
  <si>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</si>
  <si>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</si>
  <si>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</si>
  <si>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</si>
  <si>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</si>
  <si>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 xml:space="preserve"> на разходите по  функции и дейности </t>
  </si>
  <si>
    <t xml:space="preserve"> на разходите по параграфи </t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</si>
  <si>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</si>
  <si>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</si>
  <si>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</si>
  <si>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</si>
  <si>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</si>
  <si>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</si>
  <si>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</si>
  <si>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изплатени суми от СБКО за облекло и други на персонала, с характер на възнаграждение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</si>
  <si>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</si>
  <si>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</si>
  <si>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Държавното обществено осигуряване (ДОО)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</si>
  <si>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</si>
  <si>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</si>
  <si>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</si>
  <si>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</si>
  <si>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</si>
  <si>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</si>
  <si>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</si>
  <si>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други нематериални дълготрайни активи</t>
  </si>
  <si>
    <t xml:space="preserve">282 Др.д/сти по отбрана </t>
  </si>
  <si>
    <t>ОБЯСНИТЕЛНА ЗАПИСКА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</si>
  <si>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</si>
  <si>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</si>
  <si>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</si>
  <si>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</si>
  <si>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</si>
  <si>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</si>
  <si>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</si>
  <si>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</si>
  <si>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</si>
  <si>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</si>
  <si>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</si>
  <si>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</si>
  <si>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Приходи по параграфи</t>
  </si>
  <si>
    <t xml:space="preserve">Разходи по функции и дейности </t>
  </si>
  <si>
    <t>Разходи по параграфи</t>
  </si>
  <si>
    <t>Разходи по Оперативни програми</t>
  </si>
  <si>
    <t>Приложение № 4</t>
  </si>
  <si>
    <t>ОТЧЕТ</t>
  </si>
  <si>
    <t>Отчет</t>
  </si>
  <si>
    <t xml:space="preserve">                   Отчет</t>
  </si>
  <si>
    <t>III. ТРАНСФЕРИ</t>
  </si>
  <si>
    <t>61 00</t>
  </si>
  <si>
    <t>Трансфери от МТСП по програми</t>
  </si>
  <si>
    <t>61 01</t>
  </si>
  <si>
    <t>61 02</t>
  </si>
  <si>
    <t>61 05</t>
  </si>
  <si>
    <t xml:space="preserve">IV. ОПЕРАЦИИ С ФИНАНСОВИ АКТИВИ </t>
  </si>
  <si>
    <t>Обща субсидия за държавни дейности</t>
  </si>
  <si>
    <t>Целева субсидия за капиталови разходи</t>
  </si>
  <si>
    <t>Наличност по сметки в края на периода</t>
  </si>
  <si>
    <t>Остатък по сметки  от предходен период</t>
  </si>
  <si>
    <t>ОБЩО ПРИХОДИ  /І + ІІ + ІІІ +IV/</t>
  </si>
  <si>
    <t>платени държавни такси, данъци, наказателни лихви, санкции и др.</t>
  </si>
  <si>
    <t>42-19</t>
  </si>
  <si>
    <t>други текущи трансфери за домакинства</t>
  </si>
  <si>
    <t>СОБСТВЕНИ ПРИХОДИ</t>
  </si>
  <si>
    <t>Лихви</t>
  </si>
  <si>
    <t>24-08</t>
  </si>
  <si>
    <t>ТРАНСФЕРИ</t>
  </si>
  <si>
    <t xml:space="preserve">Трансфери(субсидии,вн.)м/у бюдж.с/ки </t>
  </si>
  <si>
    <t>ВСИЧКО ТРАНСФЕРИ:</t>
  </si>
  <si>
    <t>ВРЕМЕННИ БЕЗЛИХВЕНИ ЗАЕМИ</t>
  </si>
  <si>
    <t>Получ.(пред.)врем.безл.заеми от/за ЦБ(+/-)</t>
  </si>
  <si>
    <t>- получени заеми (+)</t>
  </si>
  <si>
    <t>- погасени заеми (-)</t>
  </si>
  <si>
    <t>Врем.безл.заеми м/у бюджетни с/ки (нето)</t>
  </si>
  <si>
    <t>Врем.безл.заеми м/у бюдж.и извънб.с/ки</t>
  </si>
  <si>
    <t>ВСИЧКО ВРЕМЕННИ БЕЗЛИХВЕНИ ЗАЕМИ:</t>
  </si>
  <si>
    <t xml:space="preserve">Врем. съхр. ср-ва и ср-ва на разпореж. </t>
  </si>
  <si>
    <t>88-03</t>
  </si>
  <si>
    <t>ВСИЧКО ПРИХОДИ</t>
  </si>
  <si>
    <t>Депозити и средства по сметки (нето)(+/-)</t>
  </si>
  <si>
    <t>остатък от предходен период</t>
  </si>
  <si>
    <t xml:space="preserve">наличн. в края на периода </t>
  </si>
  <si>
    <t xml:space="preserve">ВСИЧКО ПРИХОДИ ПО БЮДЖЕТА </t>
  </si>
  <si>
    <t xml:space="preserve">Образование </t>
  </si>
  <si>
    <t>общо</t>
  </si>
  <si>
    <t xml:space="preserve">- Запл. и възнагр. за персонала </t>
  </si>
  <si>
    <t>01-00</t>
  </si>
  <si>
    <t xml:space="preserve">- Осиг. вноски </t>
  </si>
  <si>
    <t>05-00</t>
  </si>
  <si>
    <t xml:space="preserve">- Издръжка </t>
  </si>
  <si>
    <t>10-00</t>
  </si>
  <si>
    <t xml:space="preserve">- Останали текущи р-ди </t>
  </si>
  <si>
    <t>40-46</t>
  </si>
  <si>
    <t xml:space="preserve">Соц. осигуряване, подпомагане и грижи </t>
  </si>
  <si>
    <t xml:space="preserve">- Други възнагр. </t>
  </si>
  <si>
    <t>02-00</t>
  </si>
  <si>
    <t xml:space="preserve">Жил.стр., благоустр., комун.ст-во и ок.среда </t>
  </si>
  <si>
    <t xml:space="preserve">- Капиталови разходи  </t>
  </si>
  <si>
    <t>51-54</t>
  </si>
  <si>
    <t xml:space="preserve">ВСИЧКО РАЗХОДИ ПО БЮДЖЕТА </t>
  </si>
  <si>
    <t>Образование в т.ч. :</t>
  </si>
  <si>
    <t>Соц. осигуряване, подпомагане и грижи в т.ч. :</t>
  </si>
  <si>
    <t xml:space="preserve">                   Уточнен план</t>
  </si>
  <si>
    <t>предоставени трансфери по чл.71 е от ЗОУ</t>
  </si>
  <si>
    <t>1. СОУ Христо Ботев с проект BG051PО001-3.1.06</t>
  </si>
  <si>
    <t>2.5. Внесен данък в/у приходите от стопанска д-ст</t>
  </si>
  <si>
    <t>37 00</t>
  </si>
  <si>
    <t>Събране средства от/за сметки за средства от ЕС</t>
  </si>
  <si>
    <t>88 03</t>
  </si>
  <si>
    <t>19-01</t>
  </si>
  <si>
    <t>разходи за учебници и книги</t>
  </si>
  <si>
    <t>събрани средства от/за с/ки за средства на ЕС</t>
  </si>
  <si>
    <t>1. Подкрепа за достоен живот</t>
  </si>
  <si>
    <t>2.2.7 Такса куче</t>
  </si>
  <si>
    <t>2.2.8. Други общински такси</t>
  </si>
  <si>
    <t>Целева субсидия -автобуси</t>
  </si>
  <si>
    <t>субсидия за автобуси</t>
  </si>
  <si>
    <t>такса ангажимент по заеми</t>
  </si>
  <si>
    <t xml:space="preserve">трансфери </t>
  </si>
  <si>
    <t>117 Дейности по избори</t>
  </si>
  <si>
    <t>Целева субсидия -бедствия и аварии</t>
  </si>
  <si>
    <t>31 18</t>
  </si>
  <si>
    <t>31 28</t>
  </si>
  <si>
    <t>284 Ликвидиране на последици от стихийни бедствия и производствени аварии</t>
  </si>
  <si>
    <t>19-81</t>
  </si>
  <si>
    <t>платени общински такси, данъци, наказателни лихви, санкции и др.</t>
  </si>
  <si>
    <t xml:space="preserve">временни безлихвени заеми </t>
  </si>
  <si>
    <t>приходи от собственост</t>
  </si>
  <si>
    <t>2.6. Приходи от концесии</t>
  </si>
  <si>
    <t>41 00</t>
  </si>
  <si>
    <t>Временни безлихвени заеми</t>
  </si>
  <si>
    <t>76 00</t>
  </si>
  <si>
    <t>713 Спорт за всички</t>
  </si>
  <si>
    <t>5.ОУ П.Р.Славейков с проект BG051PО001-4.2.05</t>
  </si>
  <si>
    <t>2.6. Приходи от продажба на земя</t>
  </si>
  <si>
    <t>40 40</t>
  </si>
  <si>
    <t>Погашения по заевми</t>
  </si>
  <si>
    <t>83 81</t>
  </si>
  <si>
    <t>95 01</t>
  </si>
  <si>
    <t>95 07</t>
  </si>
  <si>
    <t>въстановени трансфери за ЦБ</t>
  </si>
  <si>
    <t>31 20</t>
  </si>
  <si>
    <t>Въстановен трансфер за ЦБ</t>
  </si>
  <si>
    <t>469 Други дейности по здравеопазването</t>
  </si>
  <si>
    <t>"Обновяване и развитие на на селените райони" ДФЗ</t>
  </si>
  <si>
    <t>дофинансиране</t>
  </si>
  <si>
    <t>Погашения по заеми</t>
  </si>
  <si>
    <t xml:space="preserve">54-00 </t>
  </si>
  <si>
    <t>придобиване на земя</t>
  </si>
  <si>
    <t>чужди средства училища</t>
  </si>
  <si>
    <t>както следва</t>
  </si>
  <si>
    <t>водопровод -гр.Брусарци и реконструкция вътрешна водопроводна</t>
  </si>
  <si>
    <t>мрежа I етап и хидрофорна станция с.Крива бара</t>
  </si>
  <si>
    <t>Рекотструкция на вътр.водопроводна мрежа и външен довеждащ</t>
  </si>
  <si>
    <t xml:space="preserve">Реконструкция на вътрешни водопроводни мрежи в с.Крива бара </t>
  </si>
  <si>
    <t>II етап и с.Буковец ,рехабилитация на общ.път МОН</t>
  </si>
  <si>
    <t>1062/III-112/с.Смирненски - с.Буковец -община Брусарци</t>
  </si>
  <si>
    <t xml:space="preserve">наличност на  </t>
  </si>
  <si>
    <t>62 00</t>
  </si>
  <si>
    <t>Трансфери м/у бюджетни и сметки за средства от ЕС</t>
  </si>
  <si>
    <t>Трансфери между бюджети</t>
  </si>
  <si>
    <t>Предоставени трансфери</t>
  </si>
  <si>
    <t>62 02</t>
  </si>
  <si>
    <t>Трансфери от /за държавни предприятия и др. лица</t>
  </si>
  <si>
    <t>64 00</t>
  </si>
  <si>
    <t>61 64</t>
  </si>
  <si>
    <t>Получени трансфери</t>
  </si>
  <si>
    <t>Обща изравнителна субсидия за местни дейности</t>
  </si>
  <si>
    <t>80 95</t>
  </si>
  <si>
    <t>878 Приюти за бестопанствени животни</t>
  </si>
  <si>
    <t>283 Превантивни действия</t>
  </si>
  <si>
    <t>619 Други дейности по жил.строителство</t>
  </si>
  <si>
    <t>714 Спортни бази</t>
  </si>
  <si>
    <t>52-06</t>
  </si>
  <si>
    <t>инфраструкторни обекти</t>
  </si>
  <si>
    <t>7.ОУ П.К.Яворов с проект      BG051PО001-4.2.-000106</t>
  </si>
  <si>
    <t>62-00</t>
  </si>
  <si>
    <t xml:space="preserve">         Отчет за сметките за средствата от ЕС</t>
  </si>
  <si>
    <t>РАЗХОДИ ПО ФУНКЦИИ И ПАРАГРАФИ</t>
  </si>
  <si>
    <t>Подобряване на площадни пространства за отдих в с. Василовци, с. Дондуково, с. Киселево общ. Брусарци</t>
  </si>
  <si>
    <t>52-01</t>
  </si>
  <si>
    <t>компютри и хардуер</t>
  </si>
  <si>
    <t>52-04</t>
  </si>
  <si>
    <t>транспортни средства</t>
  </si>
  <si>
    <r>
      <t xml:space="preserve">обезщетения и помощи по </t>
    </r>
    <r>
      <rPr>
        <sz val="10"/>
        <rFont val="Times New Roman CYR"/>
        <family val="0"/>
      </rPr>
      <t>решение на общинския съвет</t>
    </r>
  </si>
  <si>
    <t>606 Изграждане, ремонт и подържане на улична мрежа</t>
  </si>
  <si>
    <t>759 Други дейности по културата</t>
  </si>
  <si>
    <t>Временни безлихвени заеми от ЦБ</t>
  </si>
  <si>
    <t>74 00</t>
  </si>
  <si>
    <t xml:space="preserve">Разходната част на общинския бюджет към </t>
  </si>
  <si>
    <t>към отчета за периода от 01.01.2015 до  31.12.2015. г.</t>
  </si>
  <si>
    <t xml:space="preserve">      С влизането в сила на Закона за публичните финанси от 01.01.2015 г. всички първостепенни разпоредители с бюджет публикуват на интернет страницата си утвърдения бюджет, тримесечни и месечни отчети. В изпълнение на това задължение Община Брусарци публикува приложенията съставляващи отчета за периода 01.01.2015-31.12.2015г.</t>
  </si>
  <si>
    <t xml:space="preserve">                 Отчета  на Община Брусарци за периода 01.01.2015  -31.12.2015 г. възлиза на 2 933 781 лв. в приход и разход. </t>
  </si>
  <si>
    <t>Аналитично изпълнението на плана за приходите по бюджета към  31.12.2015 г. е както следва</t>
  </si>
  <si>
    <t>на Община Брусарци за периода 01.01-31.12.2015 година</t>
  </si>
  <si>
    <t>2.7. Приходи от дарения от страната</t>
  </si>
  <si>
    <t>45 01</t>
  </si>
  <si>
    <t>62 01</t>
  </si>
  <si>
    <r>
      <t xml:space="preserve">                                                          /Д. Оникова</t>
    </r>
    <r>
      <rPr>
        <sz val="10"/>
        <rFont val="Times New Roman"/>
        <family val="1"/>
      </rPr>
      <t xml:space="preserve">/                                                                    </t>
    </r>
    <r>
      <rPr>
        <b/>
        <i/>
        <sz val="10"/>
        <rFont val="Times New Roman"/>
        <family val="1"/>
      </rPr>
      <t xml:space="preserve">         / Н. Михайлова/</t>
    </r>
  </si>
  <si>
    <t>на Община Брусарци за периода 01.01-31.12.2015година</t>
  </si>
  <si>
    <t>52-03</t>
  </si>
  <si>
    <t>друго оборудване, машини и съоръжения</t>
  </si>
  <si>
    <t>на Община Брусарци  за периода 01.01-31.12.2015 г.</t>
  </si>
  <si>
    <t>2 Нови възможности за грижа</t>
  </si>
  <si>
    <t>преходен остатък от</t>
  </si>
  <si>
    <t>Разходи за дофинансиране</t>
  </si>
  <si>
    <t>62-63</t>
  </si>
  <si>
    <t xml:space="preserve">           ІІІ. Инвестиционна политика</t>
  </si>
  <si>
    <t xml:space="preserve">           1. Извършени са капиталови разходи, както следва:</t>
  </si>
  <si>
    <t>І. ЦЕЛЕВИ СРЕДСТВА</t>
  </si>
  <si>
    <t>НАИМЕНОВАНИЕ</t>
  </si>
  <si>
    <t>План</t>
  </si>
  <si>
    <t>%</t>
  </si>
  <si>
    <t>Работно проектиране за въстановяване на съоръжения за предотвратяване на наводнения в с. Смирненски</t>
  </si>
  <si>
    <t>3.</t>
  </si>
  <si>
    <t>Изпълнение на СМР за въстановяване на съоръжения за предотвратяване на наводнения в с. Смирненски</t>
  </si>
  <si>
    <t>Изграждане покрит стомано-бетонов водосток Ф 800 в с. Смирненски от ок.52 до ок.53</t>
  </si>
  <si>
    <t>Извършване на обследване за установяване на тех. характеристики, изготвяне на техн. паспорт и енергиино обследване на сградата с водогрейния котел на СОУ Христо Ботев гр. Брусарци</t>
  </si>
  <si>
    <t>Направа трошенокаменна настилка от несортиран трошен камък 0-63 с дебелина - 15см.вкл. валиране в гр.Брусарци</t>
  </si>
  <si>
    <t>Ремонт сграда - стадион гр. Брусарци</t>
  </si>
  <si>
    <t xml:space="preserve">Ремонта на общински път с. Смирненски  MON 1062 </t>
  </si>
  <si>
    <t xml:space="preserve">Ремонт и изграждане на общински пътища в гр. Брусарци  MON 1061                         </t>
  </si>
  <si>
    <t xml:space="preserve">Ремонт и изграждане на общински пътища в с. Крива бара  MON 1060                   </t>
  </si>
  <si>
    <t xml:space="preserve">Ремонт и изграждане на общински пътища в с. Василовци         </t>
  </si>
  <si>
    <t>Всичко целеви средства:</t>
  </si>
  <si>
    <t>ІІ. СОБСТВЕНИ СРЕДСТВА</t>
  </si>
  <si>
    <t xml:space="preserve">Придобиване на земя за разширяване на гробищен парк </t>
  </si>
  <si>
    <t>Създаване и въстановяване на зона за отдих гр. Брусарци по проект  "Град  Брусарци - зелен и привлекателен"</t>
  </si>
  <si>
    <t>Закупуване на трактор ДТ-75 за нуждите на община Брусарци</t>
  </si>
  <si>
    <t xml:space="preserve">Придобиване на компютри </t>
  </si>
  <si>
    <t>Направа трошенокаменна настилка от несортиран трошен камък О-63 с дебелина - 15см.вкл. валиране в с. Крива бара</t>
  </si>
  <si>
    <t>Всичко собствени средства:</t>
  </si>
  <si>
    <t>ІІІ. ЦЕЛЕВИ ОТ ПРЕХОДЕН ОСТАТЪК</t>
  </si>
  <si>
    <t>Изработване на проект за Общ устроиствен план на община Брусарци</t>
  </si>
  <si>
    <t>Ремонт на част от сграда на поликлиника гр. Брусарци</t>
  </si>
  <si>
    <t>Направа трошенокаменна настилка от несортиран трошен камък О-63 с дебелина - 15см.вкл. валиране в с. Буковец</t>
  </si>
  <si>
    <t>Всичко за преходен остатък целеви:</t>
  </si>
  <si>
    <t>ІV. ЦЕЛЕВИ ТРАНСФЕРИ</t>
  </si>
  <si>
    <t>Всичко за целеви трансфери:</t>
  </si>
  <si>
    <t>V. СОБСТВЕНИ СРЕДСТВА-ДЕЛЕГИРАН БЮДЖЕТ</t>
  </si>
  <si>
    <t>Закупуване климатик - СОУ Христо Ботев гр. Брусарци</t>
  </si>
  <si>
    <t>Всичко за делегиран бюджет:</t>
  </si>
  <si>
    <t>ВСИЧКО КАПИТАЛОВИ РАЗХОДИ ПО БЮДЖЕТ</t>
  </si>
  <si>
    <t>V.ЕВРОПЕЙСКИ ПРОЕКТИ</t>
  </si>
  <si>
    <t>Реконструкция на вътрешна водопроводна мрежа и външен довеждащ водопровод-гр. Брусарци и Реконструкция вътрешна водопроводна мрежа І етап и Хидрофорна станция с. Крива бара</t>
  </si>
  <si>
    <t xml:space="preserve">Реконструкция на вътрешни водопроводни мрежи в с. Крива бара-II-ри етап и с. Буковец, рехабилитация на общински път МОН 1062/III-112/ с. Смирненски-с. Буковец - община Брусарци </t>
  </si>
  <si>
    <t>Всичко за евро-проекти:</t>
  </si>
  <si>
    <t>ВСИЧКО КАПИТАЛОВИ РАЗХОДИ</t>
  </si>
  <si>
    <t xml:space="preserve">№     </t>
  </si>
  <si>
    <t>Отчет 2015г.</t>
  </si>
  <si>
    <t xml:space="preserve">        СЪСТАВИЛ:                                                                                                             КМЕТ:   </t>
  </si>
  <si>
    <t xml:space="preserve">        СЪСТАВИЛ:                                                                                                             КМЕТ:  </t>
  </si>
  <si>
    <r>
      <t xml:space="preserve">                                                   /Д. Оникова</t>
    </r>
    <r>
      <rPr>
        <sz val="10"/>
        <rFont val="Times New Roman"/>
        <family val="1"/>
      </rPr>
      <t xml:space="preserve">/                                                                    </t>
    </r>
    <r>
      <rPr>
        <b/>
        <i/>
        <sz val="10"/>
        <rFont val="Times New Roman"/>
        <family val="1"/>
      </rPr>
      <t xml:space="preserve">         / Н. Михайлова/</t>
    </r>
  </si>
  <si>
    <t xml:space="preserve">        СЪСТАВИЛ:                                                                                                             КМЕТ: </t>
  </si>
  <si>
    <t xml:space="preserve">        СЪСТАВИЛ:                                                                                                             КМЕТ:</t>
  </si>
  <si>
    <t xml:space="preserve">        СЪСТАВИЛ:                                                                                                             КМЕТ:    </t>
  </si>
  <si>
    <r>
      <t xml:space="preserve">                           /Д. Оникова</t>
    </r>
    <r>
      <rPr>
        <sz val="10"/>
        <rFont val="Times New Roman"/>
        <family val="1"/>
      </rPr>
      <t xml:space="preserve">/                                                  </t>
    </r>
    <r>
      <rPr>
        <b/>
        <i/>
        <sz val="10"/>
        <rFont val="Times New Roman"/>
        <family val="1"/>
      </rPr>
      <t xml:space="preserve">         / Н. Михайлова/</t>
    </r>
  </si>
  <si>
    <t>Уточнен план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</si>
</sst>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\-00"/>
    <numFmt numFmtId="173" formatCode="0#&quot;-&quot;0#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name val="Albertus MT Lt"/>
      <family val="1"/>
    </font>
    <font>
      <b/>
      <i/>
      <sz val="16"/>
      <name val="Times New Roman"/>
      <family val="1"/>
    </font>
    <font>
      <sz val="12"/>
      <name val="Arial"/>
      <family val="0"/>
    </font>
    <font>
      <b/>
      <sz val="9"/>
      <name val="Albertus MT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name val="Hebar"/>
      <family val="0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lbertus MT Lt"/>
      <family val="1"/>
    </font>
    <font>
      <sz val="10"/>
      <color indexed="8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Arial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Albertus MT Lt"/>
      <family val="1"/>
    </font>
    <font>
      <sz val="10"/>
      <color indexed="8"/>
      <name val="Albertus MT Lt"/>
      <family val="1"/>
    </font>
    <font>
      <sz val="18"/>
      <name val="Arial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sz val="10"/>
      <name val="Times New Roman CYR"/>
      <family val="0"/>
    </font>
    <font>
      <b/>
      <sz val="10"/>
      <name val="Hebar"/>
      <family val="0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name val="Albertus MT Lt"/>
      <family val="1"/>
    </font>
    <font>
      <sz val="12"/>
      <name val="Albertus MT Lt"/>
      <family val="1"/>
    </font>
    <font>
      <sz val="10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>
        <color indexed="63"/>
      </top>
      <bottom style="thin"/>
    </border>
    <border>
      <left/>
      <right style="medium"/>
      <top/>
      <bottom/>
    </border>
    <border>
      <left style="medium"/>
      <right style="thin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7" borderId="2" applyNumberFormat="0" applyAlignment="0" applyProtection="0"/>
    <xf numFmtId="0" fontId="2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21" borderId="2" applyNumberFormat="0" applyAlignment="0" applyProtection="0"/>
    <xf numFmtId="0" fontId="34" fillId="22" borderId="7" applyNumberFormat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18" fillId="0" borderId="0">
      <alignment/>
      <protection/>
    </xf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7" fillId="0" borderId="9" applyNumberFormat="0" applyFill="0" applyAlignment="0" applyProtection="0"/>
  </cellStyleXfs>
  <cellXfs count="45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13" fillId="0" borderId="0" xfId="0" applyFont="1" applyAlignment="1">
      <alignment horizontal="left" indent="3"/>
    </xf>
    <xf numFmtId="0" fontId="14" fillId="0" borderId="0" xfId="0" applyFont="1" applyAlignment="1">
      <alignment/>
    </xf>
    <xf numFmtId="0" fontId="9" fillId="0" borderId="0" xfId="0" applyFont="1" applyAlignment="1">
      <alignment horizontal="left" indent="6"/>
    </xf>
    <xf numFmtId="0" fontId="14" fillId="0" borderId="0" xfId="0" applyFont="1" applyAlignment="1">
      <alignment horizontal="left" indent="6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6" fillId="24" borderId="10" xfId="0" applyNumberFormat="1" applyFont="1" applyFill="1" applyBorder="1" applyAlignment="1">
      <alignment horizontal="righ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3" fontId="6" fillId="0" borderId="16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1" fontId="20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0" fillId="0" borderId="10" xfId="0" applyFont="1" applyFill="1" applyBorder="1" applyAlignment="1" applyProtection="1">
      <alignment horizontal="left" wrapText="1"/>
      <protection/>
    </xf>
    <xf numFmtId="3" fontId="2" fillId="0" borderId="16" xfId="0" applyNumberFormat="1" applyFont="1" applyBorder="1" applyAlignment="1">
      <alignment horizontal="right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24" borderId="16" xfId="0" applyFont="1" applyFill="1" applyBorder="1" applyAlignment="1">
      <alignment/>
    </xf>
    <xf numFmtId="0" fontId="2" fillId="0" borderId="12" xfId="0" applyFont="1" applyBorder="1" applyAlignment="1">
      <alignment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20" fillId="0" borderId="22" xfId="0" applyFont="1" applyFill="1" applyBorder="1" applyAlignment="1" applyProtection="1">
      <alignment horizontal="center" wrapText="1"/>
      <protection/>
    </xf>
    <xf numFmtId="172" fontId="21" fillId="0" borderId="19" xfId="0" applyNumberFormat="1" applyFont="1" applyFill="1" applyBorder="1" applyAlignment="1" applyProtection="1" quotePrefix="1">
      <alignment horizontal="right"/>
      <protection/>
    </xf>
    <xf numFmtId="0" fontId="20" fillId="0" borderId="13" xfId="0" applyFont="1" applyFill="1" applyBorder="1" applyAlignment="1" applyProtection="1">
      <alignment horizontal="left" wrapText="1"/>
      <protection/>
    </xf>
    <xf numFmtId="172" fontId="21" fillId="0" borderId="23" xfId="0" applyNumberFormat="1" applyFont="1" applyFill="1" applyBorder="1" applyAlignment="1" applyProtection="1">
      <alignment horizontal="right"/>
      <protection/>
    </xf>
    <xf numFmtId="0" fontId="21" fillId="0" borderId="10" xfId="0" applyFont="1" applyFill="1" applyBorder="1" applyAlignment="1" applyProtection="1" quotePrefix="1">
      <alignment horizontal="left" wrapText="1" indent="2"/>
      <protection/>
    </xf>
    <xf numFmtId="0" fontId="21" fillId="0" borderId="1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11" xfId="0" applyFont="1" applyFill="1" applyBorder="1" applyAlignment="1" applyProtection="1" quotePrefix="1">
      <alignment horizontal="left" wrapText="1" indent="2"/>
      <protection/>
    </xf>
    <xf numFmtId="172" fontId="21" fillId="0" borderId="24" xfId="0" applyNumberFormat="1" applyFont="1" applyFill="1" applyBorder="1" applyAlignment="1" applyProtection="1">
      <alignment horizontal="right"/>
      <protection/>
    </xf>
    <xf numFmtId="0" fontId="21" fillId="0" borderId="11" xfId="0" applyFont="1" applyBorder="1" applyAlignment="1">
      <alignment horizontal="right"/>
    </xf>
    <xf numFmtId="1" fontId="20" fillId="0" borderId="25" xfId="0" applyNumberFormat="1" applyFont="1" applyBorder="1" applyAlignment="1">
      <alignment horizontal="right"/>
    </xf>
    <xf numFmtId="0" fontId="21" fillId="0" borderId="10" xfId="0" applyFont="1" applyFill="1" applyBorder="1" applyAlignment="1" applyProtection="1">
      <alignment horizontal="left" wrapText="1"/>
      <protection/>
    </xf>
    <xf numFmtId="3" fontId="6" fillId="0" borderId="16" xfId="0" applyNumberFormat="1" applyFont="1" applyBorder="1" applyAlignment="1">
      <alignment/>
    </xf>
    <xf numFmtId="0" fontId="21" fillId="0" borderId="11" xfId="0" applyFont="1" applyFill="1" applyBorder="1" applyAlignment="1" applyProtection="1">
      <alignment horizontal="left" wrapText="1"/>
      <protection/>
    </xf>
    <xf numFmtId="0" fontId="2" fillId="0" borderId="24" xfId="0" applyFont="1" applyBorder="1" applyAlignment="1">
      <alignment vertical="top" wrapText="1"/>
    </xf>
    <xf numFmtId="3" fontId="2" fillId="0" borderId="26" xfId="0" applyNumberFormat="1" applyFont="1" applyBorder="1" applyAlignment="1">
      <alignment horizontal="right" wrapText="1"/>
    </xf>
    <xf numFmtId="0" fontId="2" fillId="0" borderId="20" xfId="0" applyFont="1" applyBorder="1" applyAlignment="1">
      <alignment vertical="top" wrapText="1"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 horizontal="right" wrapText="1"/>
    </xf>
    <xf numFmtId="3" fontId="21" fillId="0" borderId="27" xfId="0" applyNumberFormat="1" applyFont="1" applyBorder="1" applyAlignment="1">
      <alignment horizontal="right" wrapText="1"/>
    </xf>
    <xf numFmtId="3" fontId="6" fillId="24" borderId="16" xfId="0" applyNumberFormat="1" applyFont="1" applyFill="1" applyBorder="1" applyAlignment="1">
      <alignment/>
    </xf>
    <xf numFmtId="3" fontId="6" fillId="24" borderId="10" xfId="0" applyNumberFormat="1" applyFont="1" applyFill="1" applyBorder="1" applyAlignment="1">
      <alignment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horizontal="center" vertical="top" wrapText="1"/>
    </xf>
    <xf numFmtId="3" fontId="2" fillId="0" borderId="30" xfId="0" applyNumberFormat="1" applyFont="1" applyBorder="1" applyAlignment="1">
      <alignment horizontal="right" wrapText="1"/>
    </xf>
    <xf numFmtId="3" fontId="2" fillId="0" borderId="31" xfId="0" applyNumberFormat="1" applyFont="1" applyBorder="1" applyAlignment="1">
      <alignment horizontal="right" wrapText="1"/>
    </xf>
    <xf numFmtId="0" fontId="2" fillId="0" borderId="32" xfId="0" applyFont="1" applyBorder="1" applyAlignment="1">
      <alignment vertical="top" wrapText="1"/>
    </xf>
    <xf numFmtId="3" fontId="2" fillId="0" borderId="33" xfId="0" applyNumberFormat="1" applyFont="1" applyBorder="1" applyAlignment="1">
      <alignment horizontal="right" wrapText="1"/>
    </xf>
    <xf numFmtId="3" fontId="2" fillId="0" borderId="34" xfId="0" applyNumberFormat="1" applyFont="1" applyBorder="1" applyAlignment="1">
      <alignment horizontal="right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6" xfId="0" applyFont="1" applyBorder="1" applyAlignment="1">
      <alignment vertical="top" wrapText="1"/>
    </xf>
    <xf numFmtId="3" fontId="6" fillId="0" borderId="36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wrapText="1"/>
    </xf>
    <xf numFmtId="3" fontId="6" fillId="0" borderId="30" xfId="0" applyNumberFormat="1" applyFont="1" applyBorder="1" applyAlignment="1">
      <alignment horizontal="right" wrapText="1"/>
    </xf>
    <xf numFmtId="0" fontId="2" fillId="0" borderId="37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3" fontId="2" fillId="0" borderId="38" xfId="0" applyNumberFormat="1" applyFont="1" applyBorder="1" applyAlignment="1">
      <alignment horizontal="right" wrapText="1"/>
    </xf>
    <xf numFmtId="3" fontId="6" fillId="0" borderId="38" xfId="0" applyNumberFormat="1" applyFont="1" applyBorder="1" applyAlignment="1">
      <alignment horizontal="right" wrapText="1"/>
    </xf>
    <xf numFmtId="3" fontId="6" fillId="0" borderId="21" xfId="0" applyNumberFormat="1" applyFont="1" applyBorder="1" applyAlignment="1">
      <alignment/>
    </xf>
    <xf numFmtId="3" fontId="6" fillId="0" borderId="39" xfId="0" applyNumberFormat="1" applyFont="1" applyBorder="1" applyAlignment="1">
      <alignment horizontal="right" wrapText="1"/>
    </xf>
    <xf numFmtId="3" fontId="6" fillId="0" borderId="25" xfId="0" applyNumberFormat="1" applyFont="1" applyBorder="1" applyAlignment="1">
      <alignment horizontal="right" wrapText="1"/>
    </xf>
    <xf numFmtId="0" fontId="22" fillId="0" borderId="40" xfId="0" applyFont="1" applyFill="1" applyBorder="1" applyAlignment="1" applyProtection="1">
      <alignment horizontal="center" wrapText="1"/>
      <protection/>
    </xf>
    <xf numFmtId="0" fontId="20" fillId="0" borderId="10" xfId="0" applyFont="1" applyFill="1" applyBorder="1" applyAlignment="1" applyProtection="1">
      <alignment horizontal="center" wrapText="1"/>
      <protection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Fill="1" applyBorder="1" applyAlignment="1" applyProtection="1">
      <alignment horizontal="left" wrapText="1" indent="1"/>
      <protection/>
    </xf>
    <xf numFmtId="49" fontId="21" fillId="0" borderId="12" xfId="0" applyNumberFormat="1" applyFont="1" applyFill="1" applyBorder="1" applyAlignment="1" applyProtection="1">
      <alignment horizontal="right"/>
      <protection/>
    </xf>
    <xf numFmtId="1" fontId="20" fillId="0" borderId="10" xfId="0" applyNumberFormat="1" applyFont="1" applyFill="1" applyBorder="1" applyAlignment="1">
      <alignment/>
    </xf>
    <xf numFmtId="172" fontId="21" fillId="0" borderId="12" xfId="0" applyNumberFormat="1" applyFont="1" applyFill="1" applyBorder="1" applyAlignment="1" applyProtection="1" quotePrefix="1">
      <alignment horizontal="right"/>
      <protection/>
    </xf>
    <xf numFmtId="1" fontId="21" fillId="0" borderId="1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Border="1" applyAlignment="1">
      <alignment vertical="top" wrapText="1"/>
    </xf>
    <xf numFmtId="172" fontId="21" fillId="0" borderId="12" xfId="0" applyNumberFormat="1" applyFont="1" applyFill="1" applyBorder="1" applyAlignment="1" applyProtection="1">
      <alignment horizontal="right"/>
      <protection/>
    </xf>
    <xf numFmtId="0" fontId="21" fillId="0" borderId="10" xfId="0" applyFont="1" applyFill="1" applyBorder="1" applyAlignment="1" applyProtection="1" quotePrefix="1">
      <alignment horizontal="left" wrapText="1"/>
      <protection/>
    </xf>
    <xf numFmtId="0" fontId="43" fillId="0" borderId="10" xfId="0" applyFont="1" applyFill="1" applyBorder="1" applyAlignment="1" applyProtection="1">
      <alignment horizontal="left" wrapText="1"/>
      <protection/>
    </xf>
    <xf numFmtId="1" fontId="20" fillId="0" borderId="0" xfId="0" applyNumberFormat="1" applyFont="1" applyFill="1" applyBorder="1" applyAlignment="1">
      <alignment/>
    </xf>
    <xf numFmtId="0" fontId="21" fillId="0" borderId="10" xfId="0" applyFont="1" applyFill="1" applyBorder="1" applyAlignment="1" applyProtection="1" quotePrefix="1">
      <alignment horizontal="left" wrapText="1" indent="1"/>
      <protection/>
    </xf>
    <xf numFmtId="0" fontId="20" fillId="0" borderId="10" xfId="0" applyFont="1" applyFill="1" applyBorder="1" applyAlignment="1" applyProtection="1" quotePrefix="1">
      <alignment horizontal="left"/>
      <protection/>
    </xf>
    <xf numFmtId="0" fontId="20" fillId="0" borderId="10" xfId="0" applyFont="1" applyFill="1" applyBorder="1" applyAlignment="1" applyProtection="1">
      <alignment horizontal="center"/>
      <protection/>
    </xf>
    <xf numFmtId="1" fontId="20" fillId="0" borderId="10" xfId="0" applyNumberFormat="1" applyFont="1" applyFill="1" applyBorder="1" applyAlignment="1">
      <alignment horizontal="right"/>
    </xf>
    <xf numFmtId="0" fontId="21" fillId="0" borderId="11" xfId="0" applyFont="1" applyFill="1" applyBorder="1" applyAlignment="1" applyProtection="1" quotePrefix="1">
      <alignment horizontal="left" wrapText="1"/>
      <protection/>
    </xf>
    <xf numFmtId="172" fontId="21" fillId="0" borderId="17" xfId="0" applyNumberFormat="1" applyFont="1" applyFill="1" applyBorder="1" applyAlignment="1" applyProtection="1" quotePrefix="1">
      <alignment horizontal="right"/>
      <protection/>
    </xf>
    <xf numFmtId="1" fontId="21" fillId="0" borderId="11" xfId="0" applyNumberFormat="1" applyFont="1" applyFill="1" applyBorder="1" applyAlignment="1">
      <alignment/>
    </xf>
    <xf numFmtId="1" fontId="20" fillId="0" borderId="25" xfId="0" applyNumberFormat="1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wrapText="1"/>
      <protection/>
    </xf>
    <xf numFmtId="172" fontId="21" fillId="0" borderId="0" xfId="0" applyNumberFormat="1" applyFont="1" applyFill="1" applyBorder="1" applyAlignment="1" applyProtection="1" quotePrefix="1">
      <alignment horizontal="right"/>
      <protection/>
    </xf>
    <xf numFmtId="0" fontId="44" fillId="0" borderId="25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" fontId="20" fillId="0" borderId="13" xfId="0" applyNumberFormat="1" applyFont="1" applyBorder="1" applyAlignment="1">
      <alignment horizontal="right"/>
    </xf>
    <xf numFmtId="2" fontId="45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right"/>
    </xf>
    <xf numFmtId="0" fontId="46" fillId="0" borderId="0" xfId="0" applyFont="1" applyBorder="1" applyAlignment="1">
      <alignment horizontal="center"/>
    </xf>
    <xf numFmtId="1" fontId="20" fillId="0" borderId="10" xfId="0" applyNumberFormat="1" applyFont="1" applyBorder="1" applyAlignment="1">
      <alignment horizontal="right"/>
    </xf>
    <xf numFmtId="2" fontId="20" fillId="0" borderId="0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right"/>
    </xf>
    <xf numFmtId="0" fontId="43" fillId="0" borderId="22" xfId="0" applyFont="1" applyFill="1" applyBorder="1" applyAlignment="1" applyProtection="1">
      <alignment horizontal="center" wrapText="1"/>
      <protection/>
    </xf>
    <xf numFmtId="0" fontId="20" fillId="0" borderId="19" xfId="0" applyFont="1" applyFill="1" applyBorder="1" applyAlignment="1">
      <alignment horizontal="center"/>
    </xf>
    <xf numFmtId="0" fontId="43" fillId="0" borderId="0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>
      <alignment horizontal="center"/>
    </xf>
    <xf numFmtId="0" fontId="22" fillId="0" borderId="25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41" xfId="0" applyFont="1" applyFill="1" applyBorder="1" applyAlignment="1">
      <alignment/>
    </xf>
    <xf numFmtId="0" fontId="47" fillId="0" borderId="28" xfId="0" applyFont="1" applyBorder="1" applyAlignment="1">
      <alignment horizontal="left"/>
    </xf>
    <xf numFmtId="0" fontId="22" fillId="0" borderId="42" xfId="0" applyFont="1" applyBorder="1" applyAlignment="1">
      <alignment/>
    </xf>
    <xf numFmtId="0" fontId="43" fillId="0" borderId="12" xfId="0" applyFont="1" applyFill="1" applyBorder="1" applyAlignment="1" applyProtection="1">
      <alignment horizontal="center" wrapText="1"/>
      <protection/>
    </xf>
    <xf numFmtId="0" fontId="20" fillId="0" borderId="43" xfId="0" applyFont="1" applyBorder="1" applyAlignment="1">
      <alignment/>
    </xf>
    <xf numFmtId="0" fontId="20" fillId="0" borderId="0" xfId="0" applyFont="1" applyAlignment="1">
      <alignment/>
    </xf>
    <xf numFmtId="2" fontId="21" fillId="0" borderId="10" xfId="0" applyNumberFormat="1" applyFont="1" applyFill="1" applyBorder="1" applyAlignment="1">
      <alignment vertical="center" wrapText="1"/>
    </xf>
    <xf numFmtId="0" fontId="21" fillId="0" borderId="34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45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47" xfId="0" applyFont="1" applyBorder="1" applyAlignment="1">
      <alignment/>
    </xf>
    <xf numFmtId="0" fontId="48" fillId="0" borderId="45" xfId="0" applyFont="1" applyBorder="1" applyAlignment="1">
      <alignment horizontal="left"/>
    </xf>
    <xf numFmtId="2" fontId="21" fillId="0" borderId="46" xfId="0" applyNumberFormat="1" applyFont="1" applyFill="1" applyBorder="1" applyAlignment="1">
      <alignment vertical="center" wrapText="1"/>
    </xf>
    <xf numFmtId="0" fontId="21" fillId="0" borderId="11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0" fillId="0" borderId="48" xfId="33" applyFont="1" applyBorder="1" applyAlignment="1">
      <alignment horizontal="center" vertical="center"/>
      <protection/>
    </xf>
    <xf numFmtId="0" fontId="6" fillId="0" borderId="48" xfId="0" applyFont="1" applyBorder="1" applyAlignment="1">
      <alignment horizontal="center" vertical="top" wrapText="1"/>
    </xf>
    <xf numFmtId="3" fontId="50" fillId="0" borderId="48" xfId="33" applyNumberFormat="1" applyFont="1" applyBorder="1" applyAlignment="1">
      <alignment horizontal="center" vertical="center"/>
      <protection/>
    </xf>
    <xf numFmtId="0" fontId="18" fillId="0" borderId="0" xfId="59" applyFont="1">
      <alignment/>
      <protection/>
    </xf>
    <xf numFmtId="0" fontId="50" fillId="0" borderId="49" xfId="33" applyFont="1" applyBorder="1" applyAlignment="1">
      <alignment horizontal="center" vertical="center"/>
      <protection/>
    </xf>
    <xf numFmtId="0" fontId="6" fillId="0" borderId="50" xfId="0" applyFont="1" applyBorder="1" applyAlignment="1">
      <alignment horizontal="center" vertical="top" wrapText="1"/>
    </xf>
    <xf numFmtId="1" fontId="50" fillId="0" borderId="49" xfId="33" applyNumberFormat="1" applyFont="1" applyBorder="1" applyAlignment="1">
      <alignment horizontal="center" vertical="center"/>
      <protection/>
    </xf>
    <xf numFmtId="0" fontId="51" fillId="0" borderId="50" xfId="33" applyFont="1" applyBorder="1" applyAlignment="1">
      <alignment horizontal="center" vertical="center"/>
      <protection/>
    </xf>
    <xf numFmtId="0" fontId="51" fillId="0" borderId="51" xfId="33" applyFont="1" applyBorder="1" applyAlignment="1">
      <alignment horizontal="center" vertical="center" wrapText="1"/>
      <protection/>
    </xf>
    <xf numFmtId="3" fontId="52" fillId="0" borderId="51" xfId="33" applyNumberFormat="1" applyFont="1" applyFill="1" applyBorder="1" applyAlignment="1" quotePrefix="1">
      <alignment horizontal="center" vertical="center"/>
      <protection/>
    </xf>
    <xf numFmtId="3" fontId="50" fillId="0" borderId="51" xfId="33" applyNumberFormat="1" applyFont="1" applyBorder="1" applyAlignment="1" applyProtection="1">
      <alignment horizontal="right" vertical="center"/>
      <protection/>
    </xf>
    <xf numFmtId="0" fontId="53" fillId="0" borderId="0" xfId="59" applyFont="1">
      <alignment/>
      <protection/>
    </xf>
    <xf numFmtId="173" fontId="51" fillId="0" borderId="52" xfId="34" applyNumberFormat="1" applyFont="1" applyFill="1" applyBorder="1" applyAlignment="1" quotePrefix="1">
      <alignment horizontal="right" vertical="center"/>
      <protection/>
    </xf>
    <xf numFmtId="0" fontId="51" fillId="0" borderId="0" xfId="34" applyFont="1" applyFill="1" applyBorder="1" applyAlignment="1">
      <alignment horizontal="left" vertical="center" wrapText="1"/>
      <protection/>
    </xf>
    <xf numFmtId="3" fontId="51" fillId="0" borderId="53" xfId="33" applyNumberFormat="1" applyFont="1" applyBorder="1" applyAlignment="1" applyProtection="1">
      <alignment horizontal="right" vertical="center"/>
      <protection/>
    </xf>
    <xf numFmtId="3" fontId="51" fillId="0" borderId="54" xfId="33" applyNumberFormat="1" applyFont="1" applyBorder="1" applyAlignment="1" applyProtection="1">
      <alignment horizontal="right" vertical="center"/>
      <protection/>
    </xf>
    <xf numFmtId="0" fontId="51" fillId="0" borderId="0" xfId="34" applyFont="1" applyFill="1" applyBorder="1" applyAlignment="1">
      <alignment vertical="center" wrapText="1"/>
      <protection/>
    </xf>
    <xf numFmtId="3" fontId="51" fillId="0" borderId="55" xfId="33" applyNumberFormat="1" applyFont="1" applyBorder="1" applyAlignment="1" applyProtection="1">
      <alignment horizontal="right" vertical="center"/>
      <protection/>
    </xf>
    <xf numFmtId="173" fontId="51" fillId="0" borderId="52" xfId="34" applyNumberFormat="1" applyFont="1" applyFill="1" applyBorder="1" applyAlignment="1" quotePrefix="1">
      <alignment horizontal="right"/>
      <protection/>
    </xf>
    <xf numFmtId="0" fontId="51" fillId="0" borderId="0" xfId="34" applyFont="1" applyFill="1" applyBorder="1" applyAlignment="1">
      <alignment wrapText="1"/>
      <protection/>
    </xf>
    <xf numFmtId="173" fontId="51" fillId="0" borderId="56" xfId="34" applyNumberFormat="1" applyFont="1" applyFill="1" applyBorder="1" applyAlignment="1" quotePrefix="1">
      <alignment horizontal="right" vertical="center"/>
      <protection/>
    </xf>
    <xf numFmtId="0" fontId="51" fillId="0" borderId="57" xfId="34" applyFont="1" applyFill="1" applyBorder="1" applyAlignment="1">
      <alignment vertical="center" wrapText="1"/>
      <protection/>
    </xf>
    <xf numFmtId="3" fontId="51" fillId="0" borderId="58" xfId="33" applyNumberFormat="1" applyFont="1" applyBorder="1" applyAlignment="1" applyProtection="1">
      <alignment horizontal="right" vertical="center"/>
      <protection/>
    </xf>
    <xf numFmtId="0" fontId="51" fillId="0" borderId="59" xfId="34" applyFont="1" applyFill="1" applyBorder="1" applyAlignment="1">
      <alignment vertical="center" wrapText="1"/>
      <protection/>
    </xf>
    <xf numFmtId="3" fontId="51" fillId="0" borderId="43" xfId="33" applyNumberFormat="1" applyFont="1" applyBorder="1" applyAlignment="1" applyProtection="1">
      <alignment horizontal="right" vertical="center"/>
      <protection/>
    </xf>
    <xf numFmtId="3" fontId="51" fillId="0" borderId="43" xfId="33" applyNumberFormat="1" applyFont="1" applyFill="1" applyBorder="1" applyAlignment="1" applyProtection="1">
      <alignment horizontal="right" vertical="center"/>
      <protection/>
    </xf>
    <xf numFmtId="0" fontId="51" fillId="0" borderId="59" xfId="34" applyFont="1" applyFill="1" applyBorder="1" applyAlignment="1">
      <alignment horizontal="left" vertical="center" wrapText="1"/>
      <protection/>
    </xf>
    <xf numFmtId="173" fontId="51" fillId="0" borderId="60" xfId="34" applyNumberFormat="1" applyFont="1" applyFill="1" applyBorder="1" applyAlignment="1" quotePrefix="1">
      <alignment horizontal="right" vertical="center"/>
      <protection/>
    </xf>
    <xf numFmtId="0" fontId="51" fillId="0" borderId="61" xfId="34" applyFont="1" applyFill="1" applyBorder="1" applyAlignment="1">
      <alignment vertical="center" wrapText="1"/>
      <protection/>
    </xf>
    <xf numFmtId="49" fontId="51" fillId="0" borderId="62" xfId="34" applyNumberFormat="1" applyFont="1" applyFill="1" applyBorder="1" applyAlignment="1">
      <alignment horizontal="right" vertical="center"/>
      <protection/>
    </xf>
    <xf numFmtId="0" fontId="51" fillId="0" borderId="63" xfId="34" applyFont="1" applyFill="1" applyBorder="1" applyAlignment="1">
      <alignment vertical="center" wrapText="1"/>
      <protection/>
    </xf>
    <xf numFmtId="3" fontId="52" fillId="0" borderId="55" xfId="33" applyNumberFormat="1" applyFont="1" applyBorder="1" applyAlignment="1" applyProtection="1">
      <alignment horizontal="right" vertical="center"/>
      <protection/>
    </xf>
    <xf numFmtId="3" fontId="52" fillId="0" borderId="43" xfId="33" applyNumberFormat="1" applyFont="1" applyBorder="1" applyAlignment="1" applyProtection="1">
      <alignment horizontal="right" vertical="center"/>
      <protection/>
    </xf>
    <xf numFmtId="49" fontId="51" fillId="0" borderId="64" xfId="34" applyNumberFormat="1" applyFont="1" applyFill="1" applyBorder="1" applyAlignment="1">
      <alignment horizontal="right" vertical="center"/>
      <protection/>
    </xf>
    <xf numFmtId="0" fontId="51" fillId="0" borderId="65" xfId="34" applyFont="1" applyFill="1" applyBorder="1" applyAlignment="1">
      <alignment vertical="center" wrapText="1"/>
      <protection/>
    </xf>
    <xf numFmtId="3" fontId="51" fillId="0" borderId="66" xfId="33" applyNumberFormat="1" applyFont="1" applyBorder="1" applyAlignment="1" applyProtection="1">
      <alignment horizontal="right" vertical="center"/>
      <protection/>
    </xf>
    <xf numFmtId="3" fontId="51" fillId="0" borderId="67" xfId="33" applyNumberFormat="1" applyFont="1" applyBorder="1" applyAlignment="1" applyProtection="1">
      <alignment horizontal="right" vertical="center"/>
      <protection/>
    </xf>
    <xf numFmtId="173" fontId="51" fillId="0" borderId="68" xfId="34" applyNumberFormat="1" applyFont="1" applyFill="1" applyBorder="1" applyAlignment="1">
      <alignment horizontal="right" vertical="center"/>
      <protection/>
    </xf>
    <xf numFmtId="0" fontId="51" fillId="0" borderId="0" xfId="34" applyFont="1" applyFill="1" applyBorder="1" applyAlignment="1">
      <alignment horizontal="left" vertical="center" wrapText="1"/>
      <protection/>
    </xf>
    <xf numFmtId="3" fontId="50" fillId="0" borderId="67" xfId="33" applyNumberFormat="1" applyFont="1" applyBorder="1" applyAlignment="1" applyProtection="1">
      <alignment horizontal="right" vertical="center"/>
      <protection/>
    </xf>
    <xf numFmtId="0" fontId="52" fillId="0" borderId="69" xfId="33" applyFont="1" applyFill="1" applyBorder="1" applyAlignment="1">
      <alignment horizontal="right"/>
      <protection/>
    </xf>
    <xf numFmtId="0" fontId="52" fillId="0" borderId="0" xfId="33" applyFont="1" applyFill="1" applyBorder="1" applyAlignment="1">
      <alignment horizontal="left"/>
      <protection/>
    </xf>
    <xf numFmtId="3" fontId="52" fillId="0" borderId="70" xfId="33" applyNumberFormat="1" applyFont="1" applyBorder="1" applyAlignment="1" applyProtection="1">
      <alignment horizontal="right" vertical="center"/>
      <protection/>
    </xf>
    <xf numFmtId="173" fontId="51" fillId="0" borderId="69" xfId="34" applyNumberFormat="1" applyFont="1" applyFill="1" applyBorder="1" applyAlignment="1">
      <alignment horizontal="right" vertical="top"/>
      <protection/>
    </xf>
    <xf numFmtId="0" fontId="51" fillId="0" borderId="0" xfId="34" applyFont="1" applyFill="1" applyBorder="1" applyAlignment="1">
      <alignment vertical="top" wrapText="1"/>
      <protection/>
    </xf>
    <xf numFmtId="0" fontId="51" fillId="0" borderId="0" xfId="34" applyFont="1" applyFill="1" applyBorder="1" applyAlignment="1">
      <alignment vertical="top" wrapText="1"/>
      <protection/>
    </xf>
    <xf numFmtId="173" fontId="51" fillId="0" borderId="60" xfId="34" applyNumberFormat="1" applyFont="1" applyFill="1" applyBorder="1" applyAlignment="1" quotePrefix="1">
      <alignment horizontal="right" vertical="top"/>
      <protection/>
    </xf>
    <xf numFmtId="0" fontId="51" fillId="0" borderId="0" xfId="34" applyFont="1" applyFill="1" applyBorder="1" applyAlignment="1">
      <alignment vertical="top" wrapText="1"/>
      <protection/>
    </xf>
    <xf numFmtId="3" fontId="52" fillId="0" borderId="67" xfId="33" applyNumberFormat="1" applyFont="1" applyBorder="1" applyAlignment="1" applyProtection="1">
      <alignment horizontal="right" vertical="center"/>
      <protection/>
    </xf>
    <xf numFmtId="173" fontId="50" fillId="0" borderId="71" xfId="34" applyNumberFormat="1" applyFont="1" applyFill="1" applyBorder="1" applyAlignment="1">
      <alignment horizontal="right" vertical="top"/>
      <protection/>
    </xf>
    <xf numFmtId="0" fontId="50" fillId="0" borderId="72" xfId="34" applyFont="1" applyFill="1" applyBorder="1" applyAlignment="1">
      <alignment vertical="top" wrapText="1"/>
      <protection/>
    </xf>
    <xf numFmtId="3" fontId="50" fillId="0" borderId="51" xfId="33" applyNumberFormat="1" applyFont="1" applyBorder="1" applyAlignment="1" applyProtection="1">
      <alignment horizontal="right" vertical="center"/>
      <protection/>
    </xf>
    <xf numFmtId="3" fontId="50" fillId="0" borderId="73" xfId="33" applyNumberFormat="1" applyFont="1" applyBorder="1" applyAlignment="1" applyProtection="1">
      <alignment horizontal="right" vertical="center"/>
      <protection/>
    </xf>
    <xf numFmtId="3" fontId="50" fillId="0" borderId="74" xfId="33" applyNumberFormat="1" applyFont="1" applyBorder="1" applyAlignment="1" applyProtection="1">
      <alignment horizontal="right" vertical="center"/>
      <protection/>
    </xf>
    <xf numFmtId="0" fontId="50" fillId="0" borderId="0" xfId="33" applyFont="1" applyAlignment="1">
      <alignment vertical="center"/>
      <protection/>
    </xf>
    <xf numFmtId="0" fontId="51" fillId="0" borderId="75" xfId="34" applyFont="1" applyFill="1" applyBorder="1" applyAlignment="1">
      <alignment horizontal="right" vertical="center"/>
      <protection/>
    </xf>
    <xf numFmtId="0" fontId="50" fillId="0" borderId="75" xfId="35" applyFont="1" applyFill="1" applyBorder="1" applyAlignment="1">
      <alignment horizontal="center" vertical="center" wrapText="1"/>
      <protection/>
    </xf>
    <xf numFmtId="3" fontId="50" fillId="0" borderId="75" xfId="33" applyNumberFormat="1" applyFont="1" applyBorder="1" applyAlignment="1" applyProtection="1">
      <alignment horizontal="right" vertical="center"/>
      <protection/>
    </xf>
    <xf numFmtId="0" fontId="51" fillId="0" borderId="0" xfId="33" applyFont="1" applyAlignment="1">
      <alignment vertical="center"/>
      <protection/>
    </xf>
    <xf numFmtId="0" fontId="51" fillId="0" borderId="0" xfId="34" applyFont="1" applyFill="1" applyBorder="1" applyAlignment="1">
      <alignment horizontal="center" vertical="center"/>
      <protection/>
    </xf>
    <xf numFmtId="0" fontId="51" fillId="0" borderId="0" xfId="33" applyFont="1" applyAlignment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7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24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" fillId="0" borderId="51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horizontal="center" vertical="center" wrapText="1"/>
    </xf>
    <xf numFmtId="3" fontId="56" fillId="0" borderId="5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36" xfId="0" applyFont="1" applyFill="1" applyBorder="1" applyAlignment="1">
      <alignment horizontal="left" vertical="top" wrapText="1"/>
    </xf>
    <xf numFmtId="3" fontId="57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7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57" fillId="0" borderId="15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7" fillId="0" borderId="10" xfId="0" applyNumberFormat="1" applyFont="1" applyFill="1" applyBorder="1" applyAlignment="1">
      <alignment horizontal="right" wrapText="1"/>
    </xf>
    <xf numFmtId="0" fontId="6" fillId="0" borderId="5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2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3" fontId="57" fillId="0" borderId="13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3" fontId="57" fillId="0" borderId="11" xfId="0" applyNumberFormat="1" applyFont="1" applyFill="1" applyBorder="1" applyAlignment="1">
      <alignment horizontal="right" wrapText="1"/>
    </xf>
    <xf numFmtId="0" fontId="10" fillId="0" borderId="5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3" fontId="57" fillId="0" borderId="13" xfId="0" applyNumberFormat="1" applyFont="1" applyFill="1" applyBorder="1" applyAlignment="1">
      <alignment horizontal="right"/>
    </xf>
    <xf numFmtId="0" fontId="2" fillId="0" borderId="42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center" wrapText="1"/>
    </xf>
    <xf numFmtId="3" fontId="57" fillId="0" borderId="42" xfId="0" applyNumberFormat="1" applyFont="1" applyFill="1" applyBorder="1" applyAlignment="1">
      <alignment horizontal="right" wrapText="1"/>
    </xf>
    <xf numFmtId="3" fontId="56" fillId="0" borderId="51" xfId="0" applyNumberFormat="1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center" vertical="center" wrapText="1"/>
    </xf>
    <xf numFmtId="3" fontId="57" fillId="0" borderId="10" xfId="0" applyNumberFormat="1" applyFont="1" applyFill="1" applyBorder="1" applyAlignment="1">
      <alignment horizontal="right"/>
    </xf>
    <xf numFmtId="0" fontId="5" fillId="0" borderId="42" xfId="0" applyFont="1" applyFill="1" applyBorder="1" applyAlignment="1">
      <alignment horizontal="center" vertical="center" wrapText="1"/>
    </xf>
    <xf numFmtId="3" fontId="56" fillId="0" borderId="51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3" fontId="5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NumberFormat="1" applyFont="1" applyAlignment="1">
      <alignment wrapText="1"/>
    </xf>
    <xf numFmtId="0" fontId="58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center"/>
    </xf>
    <xf numFmtId="3" fontId="58" fillId="0" borderId="0" xfId="0" applyNumberFormat="1" applyFont="1" applyAlignment="1">
      <alignment/>
    </xf>
    <xf numFmtId="14" fontId="58" fillId="0" borderId="0" xfId="0" applyNumberFormat="1" applyFont="1" applyAlignment="1">
      <alignment/>
    </xf>
    <xf numFmtId="14" fontId="5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3" fontId="2" fillId="0" borderId="77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0" fontId="6" fillId="0" borderId="32" xfId="0" applyFont="1" applyBorder="1" applyAlignment="1">
      <alignment vertical="top" wrapText="1"/>
    </xf>
    <xf numFmtId="0" fontId="6" fillId="0" borderId="78" xfId="0" applyFont="1" applyBorder="1" applyAlignment="1">
      <alignment horizontal="center" vertical="top" wrapText="1"/>
    </xf>
    <xf numFmtId="0" fontId="2" fillId="0" borderId="79" xfId="0" applyFont="1" applyBorder="1" applyAlignment="1">
      <alignment horizontal="center" vertical="top" wrapText="1"/>
    </xf>
    <xf numFmtId="3" fontId="52" fillId="0" borderId="53" xfId="33" applyNumberFormat="1" applyFont="1" applyBorder="1" applyAlignment="1" applyProtection="1">
      <alignment horizontal="right" vertical="center"/>
      <protection/>
    </xf>
    <xf numFmtId="0" fontId="6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justify"/>
    </xf>
    <xf numFmtId="3" fontId="58" fillId="0" borderId="10" xfId="0" applyNumberFormat="1" applyFont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2" fontId="58" fillId="0" borderId="10" xfId="0" applyNumberFormat="1" applyFont="1" applyBorder="1" applyAlignment="1">
      <alignment vertical="center" wrapText="1"/>
    </xf>
    <xf numFmtId="3" fontId="60" fillId="0" borderId="0" xfId="0" applyNumberFormat="1" applyFont="1" applyAlignment="1">
      <alignment vertical="center"/>
    </xf>
    <xf numFmtId="0" fontId="58" fillId="0" borderId="10" xfId="0" applyFont="1" applyBorder="1" applyAlignment="1">
      <alignment vertical="center" wrapText="1"/>
    </xf>
    <xf numFmtId="3" fontId="58" fillId="0" borderId="42" xfId="0" applyNumberFormat="1" applyFont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3" fontId="58" fillId="0" borderId="10" xfId="0" applyNumberFormat="1" applyFont="1" applyFill="1" applyBorder="1" applyAlignment="1">
      <alignment vertical="center" wrapText="1"/>
    </xf>
    <xf numFmtId="3" fontId="58" fillId="0" borderId="10" xfId="0" applyNumberFormat="1" applyFont="1" applyBorder="1" applyAlignment="1">
      <alignment vertical="center" wrapText="1"/>
    </xf>
    <xf numFmtId="0" fontId="58" fillId="0" borderId="42" xfId="0" applyFont="1" applyBorder="1" applyAlignment="1">
      <alignment horizontal="left" vertical="center" wrapText="1"/>
    </xf>
    <xf numFmtId="2" fontId="58" fillId="0" borderId="10" xfId="0" applyNumberFormat="1" applyFont="1" applyBorder="1" applyAlignment="1">
      <alignment vertical="center"/>
    </xf>
    <xf numFmtId="0" fontId="8" fillId="0" borderId="32" xfId="0" applyFont="1" applyBorder="1" applyAlignment="1">
      <alignment/>
    </xf>
    <xf numFmtId="0" fontId="8" fillId="0" borderId="34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3" fontId="61" fillId="0" borderId="0" xfId="0" applyNumberFormat="1" applyFont="1" applyAlignment="1">
      <alignment vertical="center"/>
    </xf>
    <xf numFmtId="0" fontId="58" fillId="0" borderId="0" xfId="0" applyFont="1" applyFill="1" applyAlignment="1">
      <alignment/>
    </xf>
    <xf numFmtId="3" fontId="60" fillId="0" borderId="0" xfId="0" applyNumberFormat="1" applyFont="1" applyAlignment="1">
      <alignment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58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3" fontId="61" fillId="0" borderId="0" xfId="0" applyNumberFormat="1" applyFont="1" applyAlignment="1">
      <alignment/>
    </xf>
    <xf numFmtId="2" fontId="58" fillId="0" borderId="0" xfId="0" applyNumberFormat="1" applyFont="1" applyAlignment="1">
      <alignment/>
    </xf>
    <xf numFmtId="3" fontId="58" fillId="0" borderId="10" xfId="0" applyNumberFormat="1" applyFont="1" applyFill="1" applyBorder="1" applyAlignment="1">
      <alignment vertical="center"/>
    </xf>
    <xf numFmtId="0" fontId="58" fillId="0" borderId="3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3" fontId="58" fillId="0" borderId="10" xfId="0" applyNumberFormat="1" applyFont="1" applyBorder="1" applyAlignment="1">
      <alignment/>
    </xf>
    <xf numFmtId="3" fontId="58" fillId="0" borderId="10" xfId="0" applyNumberFormat="1" applyFont="1" applyFill="1" applyBorder="1" applyAlignment="1">
      <alignment/>
    </xf>
    <xf numFmtId="3" fontId="58" fillId="0" borderId="0" xfId="0" applyNumberFormat="1" applyFont="1" applyFill="1" applyAlignment="1">
      <alignment/>
    </xf>
    <xf numFmtId="0" fontId="58" fillId="0" borderId="42" xfId="0" applyFont="1" applyBorder="1" applyAlignment="1">
      <alignment horizontal="center" vertical="center"/>
    </xf>
    <xf numFmtId="1" fontId="58" fillId="0" borderId="42" xfId="0" applyNumberFormat="1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1" fontId="58" fillId="0" borderId="42" xfId="0" applyNumberFormat="1" applyFont="1" applyBorder="1" applyAlignment="1">
      <alignment vertical="center"/>
    </xf>
    <xf numFmtId="1" fontId="58" fillId="0" borderId="34" xfId="0" applyNumberFormat="1" applyFont="1" applyFill="1" applyBorder="1" applyAlignment="1">
      <alignment vertical="center" wrapText="1"/>
    </xf>
    <xf numFmtId="1" fontId="8" fillId="0" borderId="1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Border="1" applyAlignment="1">
      <alignment/>
    </xf>
    <xf numFmtId="0" fontId="64" fillId="0" borderId="0" xfId="0" applyFont="1" applyAlignment="1">
      <alignment/>
    </xf>
    <xf numFmtId="3" fontId="64" fillId="0" borderId="0" xfId="0" applyNumberFormat="1" applyFont="1" applyAlignment="1">
      <alignment/>
    </xf>
    <xf numFmtId="0" fontId="64" fillId="0" borderId="0" xfId="0" applyFont="1" applyFill="1" applyAlignment="1">
      <alignment/>
    </xf>
    <xf numFmtId="0" fontId="0" fillId="0" borderId="0" xfId="0" applyFill="1" applyAlignment="1">
      <alignment/>
    </xf>
    <xf numFmtId="0" fontId="55" fillId="0" borderId="27" xfId="0" applyFont="1" applyBorder="1" applyAlignment="1">
      <alignment horizontal="center" wrapText="1"/>
    </xf>
    <xf numFmtId="0" fontId="58" fillId="0" borderId="0" xfId="0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/>
    </xf>
    <xf numFmtId="0" fontId="58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55" fillId="0" borderId="41" xfId="0" applyFont="1" applyBorder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0" fillId="0" borderId="22" xfId="33" applyFont="1" applyFill="1" applyBorder="1" applyAlignment="1">
      <alignment horizontal="left" vertical="center"/>
      <protection/>
    </xf>
    <xf numFmtId="0" fontId="50" fillId="0" borderId="80" xfId="33" applyFont="1" applyFill="1" applyBorder="1" applyAlignment="1">
      <alignment horizontal="left" vertical="center"/>
      <protection/>
    </xf>
    <xf numFmtId="0" fontId="50" fillId="0" borderId="22" xfId="34" applyFont="1" applyFill="1" applyBorder="1" applyAlignment="1">
      <alignment horizontal="left" vertical="center"/>
      <protection/>
    </xf>
    <xf numFmtId="0" fontId="50" fillId="0" borderId="80" xfId="34" applyFont="1" applyFill="1" applyBorder="1" applyAlignment="1">
      <alignment horizontal="left" vertical="center"/>
      <protection/>
    </xf>
    <xf numFmtId="0" fontId="50" fillId="0" borderId="80" xfId="34" applyFont="1" applyFill="1" applyBorder="1" applyAlignment="1" quotePrefix="1">
      <alignment horizontal="left" vertical="center"/>
      <protection/>
    </xf>
    <xf numFmtId="0" fontId="50" fillId="0" borderId="81" xfId="33" applyFont="1" applyFill="1" applyBorder="1" applyAlignment="1">
      <alignment horizontal="left" vertical="center"/>
      <protection/>
    </xf>
    <xf numFmtId="0" fontId="50" fillId="0" borderId="73" xfId="33" applyFont="1" applyFill="1" applyBorder="1" applyAlignment="1">
      <alignment horizontal="left" vertical="center"/>
      <protection/>
    </xf>
    <xf numFmtId="0" fontId="50" fillId="0" borderId="22" xfId="33" applyFont="1" applyFill="1" applyBorder="1" applyAlignment="1">
      <alignment vertical="center" wrapText="1"/>
      <protection/>
    </xf>
    <xf numFmtId="0" fontId="11" fillId="0" borderId="80" xfId="33" applyFont="1" applyBorder="1" applyAlignment="1">
      <alignment vertical="center" wrapText="1"/>
      <protection/>
    </xf>
    <xf numFmtId="0" fontId="50" fillId="0" borderId="22" xfId="33" applyFont="1" applyFill="1" applyBorder="1" applyAlignment="1">
      <alignment horizontal="left"/>
      <protection/>
    </xf>
    <xf numFmtId="0" fontId="50" fillId="0" borderId="80" xfId="33" applyFont="1" applyFill="1" applyBorder="1" applyAlignment="1">
      <alignment horizontal="left"/>
      <protection/>
    </xf>
    <xf numFmtId="0" fontId="50" fillId="0" borderId="25" xfId="33" applyFont="1" applyFill="1" applyBorder="1" applyAlignment="1">
      <alignment horizontal="left"/>
      <protection/>
    </xf>
    <xf numFmtId="0" fontId="50" fillId="0" borderId="22" xfId="34" applyFont="1" applyFill="1" applyBorder="1" applyAlignment="1">
      <alignment vertical="center" wrapText="1"/>
      <protection/>
    </xf>
    <xf numFmtId="0" fontId="39" fillId="0" borderId="0" xfId="0" applyFont="1" applyFill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2" fontId="58" fillId="0" borderId="42" xfId="0" applyNumberFormat="1" applyFont="1" applyBorder="1" applyAlignment="1">
      <alignment vertical="center"/>
    </xf>
    <xf numFmtId="2" fontId="58" fillId="0" borderId="69" xfId="0" applyNumberFormat="1" applyFont="1" applyBorder="1" applyAlignment="1">
      <alignment vertical="center"/>
    </xf>
    <xf numFmtId="2" fontId="58" fillId="0" borderId="36" xfId="0" applyNumberFormat="1" applyFont="1" applyBorder="1" applyAlignment="1">
      <alignment vertical="center"/>
    </xf>
    <xf numFmtId="0" fontId="58" fillId="0" borderId="4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3" fontId="2" fillId="0" borderId="42" xfId="0" applyNumberFormat="1" applyFont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1" fontId="58" fillId="0" borderId="42" xfId="0" applyNumberFormat="1" applyFont="1" applyBorder="1" applyAlignment="1">
      <alignment vertical="center" wrapText="1"/>
    </xf>
    <xf numFmtId="0" fontId="0" fillId="0" borderId="69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" fontId="58" fillId="0" borderId="42" xfId="0" applyNumberFormat="1" applyFont="1" applyFill="1" applyBorder="1" applyAlignment="1">
      <alignment vertical="center"/>
    </xf>
    <xf numFmtId="1" fontId="0" fillId="0" borderId="69" xfId="0" applyNumberFormat="1" applyFont="1" applyFill="1" applyBorder="1" applyAlignment="1">
      <alignment vertical="center"/>
    </xf>
    <xf numFmtId="1" fontId="0" fillId="0" borderId="36" xfId="0" applyNumberFormat="1" applyFont="1" applyFill="1" applyBorder="1" applyAlignment="1">
      <alignment vertical="center"/>
    </xf>
    <xf numFmtId="0" fontId="8" fillId="0" borderId="32" xfId="0" applyFont="1" applyBorder="1" applyAlignment="1">
      <alignment/>
    </xf>
    <xf numFmtId="0" fontId="0" fillId="0" borderId="34" xfId="0" applyFont="1" applyBorder="1" applyAlignment="1">
      <alignment/>
    </xf>
    <xf numFmtId="0" fontId="8" fillId="0" borderId="32" xfId="0" applyFont="1" applyBorder="1" applyAlignment="1">
      <alignment horizontal="left" vertical="center" wrapText="1"/>
    </xf>
    <xf numFmtId="0" fontId="8" fillId="0" borderId="78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2" fontId="58" fillId="0" borderId="10" xfId="0" applyNumberFormat="1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3" fontId="58" fillId="0" borderId="42" xfId="0" applyNumberFormat="1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3" fontId="58" fillId="0" borderId="42" xfId="0" applyNumberFormat="1" applyFont="1" applyFill="1" applyBorder="1" applyAlignment="1">
      <alignment vertical="center" wrapText="1"/>
    </xf>
    <xf numFmtId="3" fontId="58" fillId="0" borderId="36" xfId="0" applyNumberFormat="1" applyFont="1" applyFill="1" applyBorder="1" applyAlignment="1">
      <alignment vertical="center" wrapText="1"/>
    </xf>
    <xf numFmtId="2" fontId="58" fillId="0" borderId="42" xfId="0" applyNumberFormat="1" applyFont="1" applyBorder="1" applyAlignment="1">
      <alignment vertical="center" wrapText="1"/>
    </xf>
    <xf numFmtId="2" fontId="58" fillId="0" borderId="36" xfId="0" applyNumberFormat="1" applyFont="1" applyBorder="1" applyAlignment="1">
      <alignment vertical="center" wrapText="1"/>
    </xf>
    <xf numFmtId="3" fontId="58" fillId="0" borderId="10" xfId="0" applyNumberFormat="1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8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right" vertic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" fontId="50" fillId="0" borderId="82" xfId="33" applyNumberFormat="1" applyFont="1" applyBorder="1" applyAlignment="1">
      <alignment horizontal="center" vertical="center"/>
      <protection/>
    </xf>
    <xf numFmtId="0" fontId="6" fillId="0" borderId="83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Normal_MAKET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Нормален_Лист1" xfId="59"/>
    <cellStyle name="Обяснителен текст" xfId="60"/>
    <cellStyle name="Предупредителен текст" xfId="61"/>
    <cellStyle name="Percent" xfId="62"/>
    <cellStyle name="Свързана клетка" xfId="63"/>
    <cellStyle name="Сума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5"/>
  <sheetViews>
    <sheetView zoomScalePageLayoutView="0" workbookViewId="0" topLeftCell="A1">
      <selection activeCell="N63" sqref="N63"/>
    </sheetView>
  </sheetViews>
  <sheetFormatPr defaultColWidth="9.140625" defaultRowHeight="12.75"/>
  <cols>
    <col min="1" max="1" width="5.8515625" style="298" customWidth="1"/>
    <col min="2" max="2" width="9.140625" style="298" customWidth="1"/>
    <col min="3" max="3" width="17.8515625" style="298" customWidth="1"/>
    <col min="4" max="4" width="10.140625" style="298" bestFit="1" customWidth="1"/>
    <col min="5" max="5" width="14.00390625" style="298" customWidth="1"/>
    <col min="6" max="7" width="9.140625" style="298" customWidth="1"/>
    <col min="8" max="8" width="17.421875" style="298" customWidth="1"/>
    <col min="9" max="9" width="11.7109375" style="298" hidden="1" customWidth="1"/>
    <col min="10" max="10" width="7.140625" style="298" customWidth="1"/>
    <col min="11" max="16384" width="9.140625" style="298" customWidth="1"/>
  </cols>
  <sheetData>
    <row r="1" ht="4.5" customHeight="1"/>
    <row r="2" ht="3.75" customHeight="1"/>
    <row r="3" spans="4:5" ht="17.25">
      <c r="D3" s="299" t="s">
        <v>152</v>
      </c>
      <c r="E3" s="299"/>
    </row>
    <row r="4" ht="6.75" customHeight="1"/>
    <row r="5" spans="2:9" ht="15">
      <c r="B5" s="383" t="s">
        <v>315</v>
      </c>
      <c r="C5" s="383"/>
      <c r="D5" s="383"/>
      <c r="E5" s="383"/>
      <c r="F5" s="383"/>
      <c r="G5" s="383"/>
      <c r="H5" s="383"/>
      <c r="I5" s="383"/>
    </row>
    <row r="6" ht="8.25" customHeight="1"/>
    <row r="7" spans="2:10" ht="31.5" customHeight="1">
      <c r="B7" s="381" t="s">
        <v>317</v>
      </c>
      <c r="C7" s="382"/>
      <c r="D7" s="382"/>
      <c r="E7" s="382"/>
      <c r="F7" s="382"/>
      <c r="G7" s="382"/>
      <c r="H7" s="382"/>
      <c r="I7" s="382"/>
      <c r="J7" s="382"/>
    </row>
    <row r="8" spans="2:10" ht="32.25" customHeight="1">
      <c r="B8" s="384" t="s">
        <v>316</v>
      </c>
      <c r="C8" s="384"/>
      <c r="D8" s="384"/>
      <c r="E8" s="384"/>
      <c r="F8" s="384"/>
      <c r="G8" s="384"/>
      <c r="H8" s="384"/>
      <c r="I8" s="384"/>
      <c r="J8" s="384"/>
    </row>
    <row r="9" spans="2:10" ht="27" customHeight="1">
      <c r="B9" s="384"/>
      <c r="C9" s="384"/>
      <c r="D9" s="384"/>
      <c r="E9" s="384"/>
      <c r="F9" s="384"/>
      <c r="G9" s="384"/>
      <c r="H9" s="384"/>
      <c r="I9" s="384"/>
      <c r="J9" s="384"/>
    </row>
    <row r="10" spans="2:10" ht="48.75" customHeight="1" hidden="1">
      <c r="B10" s="384"/>
      <c r="C10" s="384"/>
      <c r="D10" s="384"/>
      <c r="E10" s="384"/>
      <c r="F10" s="384"/>
      <c r="G10" s="384"/>
      <c r="H10" s="384"/>
      <c r="I10" s="384"/>
      <c r="J10" s="384"/>
    </row>
    <row r="11" spans="2:10" ht="9.75" customHeight="1">
      <c r="B11" s="301"/>
      <c r="C11" s="302"/>
      <c r="D11" s="302"/>
      <c r="E11" s="302"/>
      <c r="F11" s="302"/>
      <c r="G11" s="302"/>
      <c r="H11" s="302"/>
      <c r="I11" s="302"/>
      <c r="J11" s="302"/>
    </row>
    <row r="12" spans="2:8" ht="15">
      <c r="B12" s="298" t="s">
        <v>165</v>
      </c>
      <c r="H12" s="298" t="s">
        <v>26</v>
      </c>
    </row>
    <row r="13" spans="2:8" ht="15">
      <c r="B13" s="298" t="s">
        <v>166</v>
      </c>
      <c r="H13" s="298" t="s">
        <v>22</v>
      </c>
    </row>
    <row r="14" spans="2:8" ht="15">
      <c r="B14" s="298" t="s">
        <v>167</v>
      </c>
      <c r="H14" s="298" t="s">
        <v>132</v>
      </c>
    </row>
    <row r="15" spans="2:8" ht="15">
      <c r="B15" s="298" t="s">
        <v>168</v>
      </c>
      <c r="H15" s="298" t="s">
        <v>169</v>
      </c>
    </row>
    <row r="16" spans="2:10" ht="10.5" customHeight="1">
      <c r="B16" s="301"/>
      <c r="C16" s="302"/>
      <c r="D16" s="302"/>
      <c r="E16" s="302"/>
      <c r="F16" s="302"/>
      <c r="G16" s="302"/>
      <c r="H16" s="302"/>
      <c r="I16" s="302"/>
      <c r="J16" s="302"/>
    </row>
    <row r="17" spans="3:5" ht="17.25">
      <c r="C17" s="303"/>
      <c r="E17" s="299" t="s">
        <v>153</v>
      </c>
    </row>
    <row r="18" spans="3:5" ht="10.5" customHeight="1">
      <c r="C18" s="303"/>
      <c r="E18" s="299"/>
    </row>
    <row r="19" spans="1:10" ht="15">
      <c r="A19" s="384" t="s">
        <v>318</v>
      </c>
      <c r="B19" s="384"/>
      <c r="C19" s="384"/>
      <c r="D19" s="384"/>
      <c r="E19" s="384"/>
      <c r="F19" s="384"/>
      <c r="G19" s="384"/>
      <c r="H19" s="384"/>
      <c r="I19" s="384"/>
      <c r="J19" s="384"/>
    </row>
    <row r="20" spans="1:10" ht="6.75" customHeight="1">
      <c r="A20" s="304"/>
      <c r="B20" s="305"/>
      <c r="C20" s="305"/>
      <c r="D20" s="305"/>
      <c r="E20" s="305"/>
      <c r="F20" s="305"/>
      <c r="G20" s="305"/>
      <c r="H20" s="305"/>
      <c r="I20" s="305"/>
      <c r="J20" s="305"/>
    </row>
    <row r="21" spans="1:3" ht="15">
      <c r="A21" s="306">
        <v>1</v>
      </c>
      <c r="B21" s="298" t="s">
        <v>154</v>
      </c>
      <c r="C21" s="303"/>
    </row>
    <row r="22" spans="1:8" ht="15">
      <c r="A22" s="306"/>
      <c r="B22" s="300" t="s">
        <v>155</v>
      </c>
      <c r="C22" s="303" t="s">
        <v>252</v>
      </c>
      <c r="H22" s="298">
        <v>4507</v>
      </c>
    </row>
    <row r="23" spans="2:8" ht="15">
      <c r="B23" s="300" t="s">
        <v>155</v>
      </c>
      <c r="C23" s="303" t="s">
        <v>156</v>
      </c>
      <c r="H23" s="307">
        <v>1636198</v>
      </c>
    </row>
    <row r="24" spans="2:8" ht="15">
      <c r="B24" s="300" t="s">
        <v>155</v>
      </c>
      <c r="C24" s="303" t="s">
        <v>157</v>
      </c>
      <c r="H24" s="307">
        <v>12960</v>
      </c>
    </row>
    <row r="25" spans="2:8" ht="15">
      <c r="B25" s="300" t="s">
        <v>155</v>
      </c>
      <c r="C25" s="303" t="s">
        <v>241</v>
      </c>
      <c r="H25" s="307">
        <v>61911</v>
      </c>
    </row>
    <row r="26" spans="2:8" ht="15">
      <c r="B26" s="300" t="s">
        <v>155</v>
      </c>
      <c r="C26" s="303" t="s">
        <v>274</v>
      </c>
      <c r="H26" s="307">
        <v>-2078</v>
      </c>
    </row>
    <row r="27" spans="2:8" ht="15">
      <c r="B27" s="300" t="s">
        <v>155</v>
      </c>
      <c r="C27" s="303" t="s">
        <v>265</v>
      </c>
      <c r="H27" s="307">
        <v>-40319</v>
      </c>
    </row>
    <row r="28" spans="2:8" ht="15">
      <c r="B28" s="300" t="s">
        <v>155</v>
      </c>
      <c r="C28" s="303" t="s">
        <v>243</v>
      </c>
      <c r="H28" s="307">
        <v>117302</v>
      </c>
    </row>
    <row r="29" spans="2:8" ht="15">
      <c r="B29" s="300" t="s">
        <v>155</v>
      </c>
      <c r="C29" s="303" t="s">
        <v>236</v>
      </c>
      <c r="H29" s="307"/>
    </row>
    <row r="30" spans="2:8" ht="15">
      <c r="B30" s="300" t="s">
        <v>155</v>
      </c>
      <c r="C30" s="303" t="s">
        <v>251</v>
      </c>
      <c r="H30" s="307">
        <v>8094</v>
      </c>
    </row>
    <row r="31" spans="2:8" ht="15">
      <c r="B31" s="300" t="s">
        <v>155</v>
      </c>
      <c r="C31" s="303" t="s">
        <v>329</v>
      </c>
      <c r="E31" s="308">
        <v>42004</v>
      </c>
      <c r="H31" s="307">
        <v>111914</v>
      </c>
    </row>
    <row r="32" spans="2:8" ht="15">
      <c r="B32" s="300" t="s">
        <v>155</v>
      </c>
      <c r="C32" s="303" t="s">
        <v>282</v>
      </c>
      <c r="D32" s="308"/>
      <c r="E32" s="308">
        <v>42369</v>
      </c>
      <c r="H32" s="307">
        <v>-94974</v>
      </c>
    </row>
    <row r="33" spans="2:8" ht="15">
      <c r="B33" s="300" t="s">
        <v>155</v>
      </c>
      <c r="C33" s="303" t="s">
        <v>270</v>
      </c>
      <c r="H33" s="307"/>
    </row>
    <row r="34" spans="1:3" ht="15">
      <c r="A34" s="306">
        <v>2</v>
      </c>
      <c r="B34" s="298" t="s">
        <v>158</v>
      </c>
      <c r="C34" s="303"/>
    </row>
    <row r="35" spans="2:8" ht="15">
      <c r="B35" s="300" t="s">
        <v>155</v>
      </c>
      <c r="C35" s="303" t="s">
        <v>159</v>
      </c>
      <c r="H35" s="307">
        <v>147603</v>
      </c>
    </row>
    <row r="36" spans="2:8" ht="15">
      <c r="B36" s="300" t="s">
        <v>155</v>
      </c>
      <c r="C36" s="303" t="s">
        <v>160</v>
      </c>
      <c r="H36" s="307">
        <v>356367</v>
      </c>
    </row>
    <row r="37" spans="2:8" ht="15">
      <c r="B37" s="300" t="s">
        <v>155</v>
      </c>
      <c r="C37" s="303" t="s">
        <v>161</v>
      </c>
      <c r="H37" s="307">
        <v>399800</v>
      </c>
    </row>
    <row r="38" spans="2:8" ht="15">
      <c r="B38" s="300" t="s">
        <v>155</v>
      </c>
      <c r="C38" s="303" t="s">
        <v>157</v>
      </c>
      <c r="H38" s="307">
        <v>167994</v>
      </c>
    </row>
    <row r="39" spans="2:8" ht="15">
      <c r="B39" s="300" t="s">
        <v>155</v>
      </c>
      <c r="C39" s="303" t="s">
        <v>243</v>
      </c>
      <c r="H39" s="307">
        <v>11294</v>
      </c>
    </row>
    <row r="40" spans="2:8" ht="15">
      <c r="B40" s="300" t="s">
        <v>155</v>
      </c>
      <c r="C40" s="303" t="s">
        <v>228</v>
      </c>
      <c r="H40" s="307">
        <v>-20714</v>
      </c>
    </row>
    <row r="41" spans="2:8" ht="15">
      <c r="B41" s="300" t="s">
        <v>155</v>
      </c>
      <c r="C41" s="303" t="s">
        <v>251</v>
      </c>
      <c r="H41" s="307">
        <v>239399</v>
      </c>
    </row>
    <row r="42" spans="2:8" ht="15">
      <c r="B42" s="300" t="s">
        <v>155</v>
      </c>
      <c r="C42" s="379" t="s">
        <v>271</v>
      </c>
      <c r="D42" s="380"/>
      <c r="E42" s="380"/>
      <c r="F42" s="380"/>
      <c r="G42" s="380"/>
      <c r="H42" s="307">
        <v>-224948</v>
      </c>
    </row>
    <row r="43" spans="2:8" ht="15">
      <c r="B43" s="300" t="s">
        <v>155</v>
      </c>
      <c r="C43" s="303" t="s">
        <v>329</v>
      </c>
      <c r="E43" s="308">
        <v>42004</v>
      </c>
      <c r="H43" s="307">
        <v>119632</v>
      </c>
    </row>
    <row r="44" spans="2:8" ht="15">
      <c r="B44" s="300" t="s">
        <v>155</v>
      </c>
      <c r="C44" s="303" t="s">
        <v>282</v>
      </c>
      <c r="D44" s="308"/>
      <c r="E44" s="308">
        <v>42369</v>
      </c>
      <c r="H44" s="298">
        <v>-78161</v>
      </c>
    </row>
    <row r="45" spans="2:8" ht="15">
      <c r="B45" s="300" t="s">
        <v>155</v>
      </c>
      <c r="C45" s="303" t="s">
        <v>270</v>
      </c>
      <c r="H45" s="307"/>
    </row>
    <row r="46" ht="11.25" customHeight="1">
      <c r="C46" s="303"/>
    </row>
    <row r="47" spans="3:5" ht="17.25">
      <c r="C47" s="303"/>
      <c r="E47" s="299" t="s">
        <v>162</v>
      </c>
    </row>
    <row r="48" spans="1:8" ht="15">
      <c r="A48" s="298" t="s">
        <v>314</v>
      </c>
      <c r="C48" s="303"/>
      <c r="E48" s="309">
        <v>42369</v>
      </c>
      <c r="F48" s="298" t="s">
        <v>275</v>
      </c>
      <c r="H48" s="298">
        <f>SUM(H22:H47)</f>
        <v>2933781</v>
      </c>
    </row>
    <row r="49" spans="3:5" ht="11.25" customHeight="1">
      <c r="C49" s="303"/>
      <c r="E49" s="299"/>
    </row>
    <row r="50" spans="3:8" ht="17.25">
      <c r="C50" s="303" t="s">
        <v>163</v>
      </c>
      <c r="E50" s="299"/>
      <c r="H50" s="307">
        <v>1815515</v>
      </c>
    </row>
    <row r="51" spans="3:8" ht="17.25">
      <c r="C51" s="303" t="s">
        <v>164</v>
      </c>
      <c r="E51" s="299"/>
      <c r="H51" s="307">
        <v>1118249</v>
      </c>
    </row>
    <row r="52" spans="3:8" ht="17.25">
      <c r="C52" s="303" t="s">
        <v>330</v>
      </c>
      <c r="E52" s="299"/>
      <c r="H52" s="307">
        <v>17</v>
      </c>
    </row>
    <row r="53" spans="3:5" ht="9.75" customHeight="1">
      <c r="C53" s="303"/>
      <c r="E53" s="299"/>
    </row>
    <row r="54" spans="1:2" s="310" customFormat="1" ht="15">
      <c r="A54" s="1" t="s">
        <v>375</v>
      </c>
      <c r="B54" s="298"/>
    </row>
    <row r="55" spans="1:2" s="310" customFormat="1" ht="15">
      <c r="A55" s="1" t="s">
        <v>323</v>
      </c>
      <c r="B55" s="298"/>
    </row>
  </sheetData>
  <sheetProtection password="955E" sheet="1" objects="1" scenarios="1" selectLockedCells="1" selectUnlockedCells="1"/>
  <mergeCells count="5">
    <mergeCell ref="C42:G42"/>
    <mergeCell ref="B7:J7"/>
    <mergeCell ref="B5:I5"/>
    <mergeCell ref="B8:J10"/>
    <mergeCell ref="A19:J19"/>
  </mergeCells>
  <printOptions/>
  <pageMargins left="0.28" right="0.23" top="0.25" bottom="0.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pane ySplit="1" topLeftCell="BM2" activePane="bottomLeft" state="frozen"/>
      <selection pane="topLeft" activeCell="N63" sqref="N63"/>
      <selection pane="bottomLeft" activeCell="I3" sqref="I3"/>
    </sheetView>
  </sheetViews>
  <sheetFormatPr defaultColWidth="9.140625" defaultRowHeight="12.75"/>
  <cols>
    <col min="1" max="1" width="2.421875" style="0" customWidth="1"/>
    <col min="2" max="2" width="3.7109375" style="0" customWidth="1"/>
    <col min="3" max="3" width="44.7109375" style="0" customWidth="1"/>
    <col min="4" max="4" width="9.28125" style="0" customWidth="1"/>
    <col min="5" max="6" width="12.8515625" style="0" customWidth="1"/>
  </cols>
  <sheetData>
    <row r="1" spans="4:7" ht="15.75" customHeight="1">
      <c r="D1" s="6"/>
      <c r="F1" s="447" t="s">
        <v>26</v>
      </c>
      <c r="G1" s="447"/>
    </row>
    <row r="2" spans="3:7" s="7" customFormat="1" ht="22.5">
      <c r="C2" s="385" t="s">
        <v>170</v>
      </c>
      <c r="D2" s="386"/>
      <c r="E2" s="386"/>
      <c r="F2" s="386"/>
      <c r="G2" s="386"/>
    </row>
    <row r="3" spans="3:7" s="7" customFormat="1" ht="22.5" customHeight="1">
      <c r="C3" s="385" t="s">
        <v>92</v>
      </c>
      <c r="D3" s="386"/>
      <c r="E3" s="386"/>
      <c r="F3" s="386"/>
      <c r="G3" s="386"/>
    </row>
    <row r="4" spans="3:7" s="7" customFormat="1" ht="22.5">
      <c r="C4" s="387" t="s">
        <v>319</v>
      </c>
      <c r="D4" s="386"/>
      <c r="E4" s="386"/>
      <c r="F4" s="386"/>
      <c r="G4" s="386"/>
    </row>
    <row r="5" spans="3:6" s="7" customFormat="1" ht="15.75">
      <c r="C5" s="8"/>
      <c r="D5" s="9"/>
      <c r="E5" s="9"/>
      <c r="F5" s="9"/>
    </row>
    <row r="6" spans="3:6" ht="39" customHeight="1">
      <c r="C6" s="10" t="s">
        <v>27</v>
      </c>
      <c r="D6" s="11" t="s">
        <v>28</v>
      </c>
      <c r="E6" s="11" t="s">
        <v>227</v>
      </c>
      <c r="F6" s="11" t="s">
        <v>172</v>
      </c>
    </row>
    <row r="7" spans="3:6" s="12" customFormat="1" ht="11.25">
      <c r="C7" s="13">
        <v>1</v>
      </c>
      <c r="D7" s="14">
        <v>2</v>
      </c>
      <c r="E7" s="14">
        <v>3</v>
      </c>
      <c r="F7" s="14">
        <v>3</v>
      </c>
    </row>
    <row r="8" spans="3:6" s="39" customFormat="1" ht="13.5">
      <c r="C8" s="15" t="s">
        <v>29</v>
      </c>
      <c r="D8" s="16"/>
      <c r="E8" s="33"/>
      <c r="F8" s="33"/>
    </row>
    <row r="9" spans="3:6" s="39" customFormat="1" ht="12.75">
      <c r="C9" s="17" t="s">
        <v>30</v>
      </c>
      <c r="D9" s="18"/>
      <c r="E9" s="19">
        <f>E10+E18</f>
        <v>464340</v>
      </c>
      <c r="F9" s="19">
        <f>F10+F18</f>
        <v>508478</v>
      </c>
    </row>
    <row r="10" spans="3:6" s="39" customFormat="1" ht="12.75">
      <c r="C10" s="17" t="s">
        <v>31</v>
      </c>
      <c r="D10" s="26"/>
      <c r="E10" s="20">
        <f>E13+E11</f>
        <v>138200</v>
      </c>
      <c r="F10" s="20">
        <f>F13+F11</f>
        <v>147603</v>
      </c>
    </row>
    <row r="11" spans="3:6" s="39" customFormat="1" ht="16.5" customHeight="1">
      <c r="C11" s="17" t="s">
        <v>32</v>
      </c>
      <c r="D11" s="11" t="s">
        <v>21</v>
      </c>
      <c r="E11" s="20">
        <v>3200</v>
      </c>
      <c r="F11" s="20">
        <f>F12</f>
        <v>2899</v>
      </c>
    </row>
    <row r="12" spans="3:6" s="39" customFormat="1" ht="15" customHeight="1">
      <c r="C12" s="5" t="s">
        <v>33</v>
      </c>
      <c r="D12" s="26" t="s">
        <v>34</v>
      </c>
      <c r="E12" s="21">
        <v>3200</v>
      </c>
      <c r="F12" s="21">
        <v>2899</v>
      </c>
    </row>
    <row r="13" spans="3:6" s="39" customFormat="1" ht="12.75">
      <c r="C13" s="17" t="s">
        <v>35</v>
      </c>
      <c r="D13" s="11" t="s">
        <v>36</v>
      </c>
      <c r="E13" s="20">
        <f>E16+E15+E14</f>
        <v>135000</v>
      </c>
      <c r="F13" s="20">
        <f>F16+F15+F14</f>
        <v>144704</v>
      </c>
    </row>
    <row r="14" spans="3:6" s="39" customFormat="1" ht="12.75">
      <c r="C14" s="5" t="s">
        <v>37</v>
      </c>
      <c r="D14" s="26" t="s">
        <v>38</v>
      </c>
      <c r="E14" s="3">
        <v>30000</v>
      </c>
      <c r="F14" s="3">
        <v>32054</v>
      </c>
    </row>
    <row r="15" spans="3:6" s="39" customFormat="1" ht="12.75">
      <c r="C15" s="5" t="s">
        <v>39</v>
      </c>
      <c r="D15" s="26" t="s">
        <v>40</v>
      </c>
      <c r="E15" s="3">
        <v>25000</v>
      </c>
      <c r="F15" s="3">
        <v>32988</v>
      </c>
    </row>
    <row r="16" spans="3:6" s="39" customFormat="1" ht="12.75">
      <c r="C16" s="5" t="s">
        <v>41</v>
      </c>
      <c r="D16" s="26" t="s">
        <v>42</v>
      </c>
      <c r="E16" s="3">
        <v>80000</v>
      </c>
      <c r="F16" s="3">
        <v>79662</v>
      </c>
    </row>
    <row r="17" spans="3:6" s="39" customFormat="1" ht="12.75">
      <c r="C17" s="17" t="s">
        <v>43</v>
      </c>
      <c r="D17" s="11" t="s">
        <v>44</v>
      </c>
      <c r="E17" s="4"/>
      <c r="F17" s="4"/>
    </row>
    <row r="18" spans="3:6" s="39" customFormat="1" ht="12.75">
      <c r="C18" s="17" t="s">
        <v>45</v>
      </c>
      <c r="D18" s="11"/>
      <c r="E18" s="20">
        <f>E19+E26+E38+E39+E40+E42+E41+E43</f>
        <v>326140</v>
      </c>
      <c r="F18" s="20">
        <f>F19+F26+F38+F39+F40+F42+F41+F43</f>
        <v>360875</v>
      </c>
    </row>
    <row r="19" spans="3:6" s="39" customFormat="1" ht="12.75">
      <c r="C19" s="17" t="s">
        <v>46</v>
      </c>
      <c r="D19" s="11" t="s">
        <v>47</v>
      </c>
      <c r="E19" s="22">
        <f>E20+E21+E22+E23+E24</f>
        <v>121735</v>
      </c>
      <c r="F19" s="22">
        <f>F20+F21+F22+F23+F24</f>
        <v>137831</v>
      </c>
    </row>
    <row r="20" spans="3:6" s="39" customFormat="1" ht="12.75">
      <c r="C20" s="5" t="s">
        <v>48</v>
      </c>
      <c r="D20" s="26" t="s">
        <v>49</v>
      </c>
      <c r="E20" s="3">
        <v>20000</v>
      </c>
      <c r="F20" s="3">
        <v>15025</v>
      </c>
    </row>
    <row r="21" spans="3:6" s="39" customFormat="1" ht="12.75">
      <c r="C21" s="5" t="s">
        <v>50</v>
      </c>
      <c r="D21" s="26" t="s">
        <v>51</v>
      </c>
      <c r="E21" s="3">
        <v>19000</v>
      </c>
      <c r="F21" s="3">
        <v>18216</v>
      </c>
    </row>
    <row r="22" spans="3:6" s="39" customFormat="1" ht="12.75">
      <c r="C22" s="5" t="s">
        <v>52</v>
      </c>
      <c r="D22" s="26" t="s">
        <v>53</v>
      </c>
      <c r="E22" s="3">
        <v>81705</v>
      </c>
      <c r="F22" s="3">
        <v>104378</v>
      </c>
    </row>
    <row r="23" spans="3:6" s="39" customFormat="1" ht="12.75">
      <c r="C23" s="5" t="s">
        <v>54</v>
      </c>
      <c r="D23" s="26" t="s">
        <v>55</v>
      </c>
      <c r="E23" s="3">
        <v>1000</v>
      </c>
      <c r="F23" s="3">
        <v>100</v>
      </c>
    </row>
    <row r="24" spans="3:6" s="39" customFormat="1" ht="12.75" customHeight="1">
      <c r="C24" s="5" t="s">
        <v>56</v>
      </c>
      <c r="D24" s="26" t="s">
        <v>57</v>
      </c>
      <c r="E24" s="3">
        <v>30</v>
      </c>
      <c r="F24" s="3">
        <v>112</v>
      </c>
    </row>
    <row r="25" spans="3:6" s="39" customFormat="1" ht="12.75" hidden="1">
      <c r="C25" s="5" t="s">
        <v>58</v>
      </c>
      <c r="D25" s="26" t="s">
        <v>59</v>
      </c>
      <c r="E25" s="3"/>
      <c r="F25" s="3"/>
    </row>
    <row r="26" spans="3:6" s="39" customFormat="1" ht="12.75">
      <c r="C26" s="17" t="s">
        <v>60</v>
      </c>
      <c r="D26" s="11" t="s">
        <v>61</v>
      </c>
      <c r="E26" s="20">
        <f>E27+E29+E30+E31+E33+E34+E36</f>
        <v>179514</v>
      </c>
      <c r="F26" s="20">
        <f>F27+F29+F30+F31+F33+F34+F36+F37</f>
        <v>191595</v>
      </c>
    </row>
    <row r="27" spans="3:6" s="39" customFormat="1" ht="12" customHeight="1">
      <c r="C27" s="5" t="s">
        <v>62</v>
      </c>
      <c r="D27" s="26" t="s">
        <v>63</v>
      </c>
      <c r="E27" s="3">
        <v>12000</v>
      </c>
      <c r="F27" s="3">
        <v>12500</v>
      </c>
    </row>
    <row r="28" spans="3:6" s="39" customFormat="1" ht="0.75" customHeight="1" hidden="1">
      <c r="C28" s="5" t="s">
        <v>64</v>
      </c>
      <c r="D28" s="26" t="s">
        <v>65</v>
      </c>
      <c r="E28" s="3"/>
      <c r="F28" s="3"/>
    </row>
    <row r="29" spans="3:6" s="39" customFormat="1" ht="12.75">
      <c r="C29" s="5" t="s">
        <v>66</v>
      </c>
      <c r="D29" s="26" t="s">
        <v>67</v>
      </c>
      <c r="E29" s="3">
        <v>72000</v>
      </c>
      <c r="F29" s="3">
        <v>70006</v>
      </c>
    </row>
    <row r="30" spans="3:6" s="39" customFormat="1" ht="12.75">
      <c r="C30" s="5" t="s">
        <v>68</v>
      </c>
      <c r="D30" s="26" t="s">
        <v>69</v>
      </c>
      <c r="E30" s="3">
        <v>2300</v>
      </c>
      <c r="F30" s="3">
        <v>2063</v>
      </c>
    </row>
    <row r="31" spans="3:6" s="39" customFormat="1" ht="12" customHeight="1">
      <c r="C31" s="5" t="s">
        <v>70</v>
      </c>
      <c r="D31" s="26" t="s">
        <v>71</v>
      </c>
      <c r="E31" s="3">
        <v>57114</v>
      </c>
      <c r="F31" s="3">
        <v>70104</v>
      </c>
    </row>
    <row r="32" spans="3:6" s="39" customFormat="1" ht="12.75" hidden="1">
      <c r="C32" s="5" t="s">
        <v>72</v>
      </c>
      <c r="D32" s="26" t="s">
        <v>73</v>
      </c>
      <c r="E32" s="3"/>
      <c r="F32" s="3"/>
    </row>
    <row r="33" spans="3:6" s="39" customFormat="1" ht="12.75">
      <c r="C33" s="5" t="s">
        <v>74</v>
      </c>
      <c r="D33" s="26" t="s">
        <v>75</v>
      </c>
      <c r="E33" s="3">
        <v>6000</v>
      </c>
      <c r="F33" s="3">
        <v>7512</v>
      </c>
    </row>
    <row r="34" spans="3:6" s="39" customFormat="1" ht="14.25" customHeight="1">
      <c r="C34" s="5" t="s">
        <v>76</v>
      </c>
      <c r="D34" s="26" t="s">
        <v>77</v>
      </c>
      <c r="E34" s="3">
        <v>30000</v>
      </c>
      <c r="F34" s="3">
        <v>29002</v>
      </c>
    </row>
    <row r="35" spans="3:6" s="39" customFormat="1" ht="1.5" customHeight="1" hidden="1">
      <c r="C35" s="5" t="s">
        <v>78</v>
      </c>
      <c r="D35" s="26" t="s">
        <v>79</v>
      </c>
      <c r="E35" s="3"/>
      <c r="F35" s="3"/>
    </row>
    <row r="36" spans="3:6" s="39" customFormat="1" ht="12.75" customHeight="1">
      <c r="C36" s="5" t="s">
        <v>238</v>
      </c>
      <c r="D36" s="26">
        <v>2717</v>
      </c>
      <c r="E36" s="3">
        <v>100</v>
      </c>
      <c r="F36" s="3">
        <v>89</v>
      </c>
    </row>
    <row r="37" spans="3:6" s="39" customFormat="1" ht="12.75">
      <c r="C37" s="5" t="s">
        <v>239</v>
      </c>
      <c r="D37" s="26" t="s">
        <v>80</v>
      </c>
      <c r="E37" s="3"/>
      <c r="F37" s="3">
        <v>319</v>
      </c>
    </row>
    <row r="38" spans="3:6" s="39" customFormat="1" ht="12.75">
      <c r="C38" s="17" t="s">
        <v>81</v>
      </c>
      <c r="D38" s="11" t="s">
        <v>82</v>
      </c>
      <c r="E38" s="4">
        <v>8000</v>
      </c>
      <c r="F38" s="4">
        <v>6457</v>
      </c>
    </row>
    <row r="39" spans="3:6" s="39" customFormat="1" ht="12.75">
      <c r="C39" s="17" t="s">
        <v>83</v>
      </c>
      <c r="D39" s="11" t="s">
        <v>84</v>
      </c>
      <c r="E39" s="4">
        <v>2900</v>
      </c>
      <c r="F39" s="4">
        <v>2361</v>
      </c>
    </row>
    <row r="40" spans="3:6" s="39" customFormat="1" ht="26.25">
      <c r="C40" s="17" t="s">
        <v>230</v>
      </c>
      <c r="D40" s="11" t="s">
        <v>231</v>
      </c>
      <c r="E40" s="67">
        <v>-1600</v>
      </c>
      <c r="F40" s="67">
        <v>-1652</v>
      </c>
    </row>
    <row r="41" spans="3:6" s="39" customFormat="1" ht="12.75">
      <c r="C41" s="17" t="s">
        <v>259</v>
      </c>
      <c r="D41" s="11" t="s">
        <v>260</v>
      </c>
      <c r="E41" s="67">
        <v>6459</v>
      </c>
      <c r="F41" s="67">
        <v>6459</v>
      </c>
    </row>
    <row r="42" spans="3:6" s="39" customFormat="1" ht="12.75">
      <c r="C42" s="17" t="s">
        <v>253</v>
      </c>
      <c r="D42" s="11" t="s">
        <v>254</v>
      </c>
      <c r="E42" s="67">
        <v>7100</v>
      </c>
      <c r="F42" s="67">
        <v>15792</v>
      </c>
    </row>
    <row r="43" spans="3:6" s="39" customFormat="1" ht="12.75">
      <c r="C43" s="319" t="s">
        <v>320</v>
      </c>
      <c r="D43" s="320" t="s">
        <v>321</v>
      </c>
      <c r="E43" s="67">
        <v>2032</v>
      </c>
      <c r="F43" s="67">
        <v>2032</v>
      </c>
    </row>
    <row r="44" spans="3:6" s="39" customFormat="1" ht="12.75" customHeight="1">
      <c r="C44" s="15"/>
      <c r="D44" s="23"/>
      <c r="E44" s="35"/>
      <c r="F44" s="35"/>
    </row>
    <row r="45" spans="3:6" s="39" customFormat="1" ht="12.75">
      <c r="C45" s="24" t="s">
        <v>85</v>
      </c>
      <c r="D45" s="25" t="s">
        <v>86</v>
      </c>
      <c r="E45" s="19">
        <f>E46+E47+E48+E49+E50+E51</f>
        <v>2238790</v>
      </c>
      <c r="F45" s="19">
        <f>F46+F47+F48+F49+F50+F51</f>
        <v>2238544</v>
      </c>
    </row>
    <row r="46" spans="3:6" s="39" customFormat="1" ht="12.75">
      <c r="C46" s="5" t="s">
        <v>180</v>
      </c>
      <c r="D46" s="26" t="s">
        <v>87</v>
      </c>
      <c r="E46" s="72">
        <v>1636198</v>
      </c>
      <c r="F46" s="72">
        <v>1636198</v>
      </c>
    </row>
    <row r="47" spans="3:6" s="39" customFormat="1" ht="12.75">
      <c r="C47" s="5" t="s">
        <v>292</v>
      </c>
      <c r="D47" s="26" t="s">
        <v>88</v>
      </c>
      <c r="E47" s="73">
        <v>399800</v>
      </c>
      <c r="F47" s="73">
        <v>399800</v>
      </c>
    </row>
    <row r="48" spans="3:6" s="39" customFormat="1" ht="12.75">
      <c r="C48" s="5" t="s">
        <v>181</v>
      </c>
      <c r="D48" s="26" t="s">
        <v>89</v>
      </c>
      <c r="E48" s="73">
        <v>181200</v>
      </c>
      <c r="F48" s="73">
        <v>180954</v>
      </c>
    </row>
    <row r="49" spans="3:6" s="39" customFormat="1" ht="12.75">
      <c r="C49" s="5" t="s">
        <v>245</v>
      </c>
      <c r="D49" s="26" t="s">
        <v>246</v>
      </c>
      <c r="E49" s="73"/>
      <c r="F49" s="73"/>
    </row>
    <row r="50" spans="3:6" s="39" customFormat="1" ht="12.75">
      <c r="C50" s="5" t="s">
        <v>240</v>
      </c>
      <c r="D50" s="26" t="s">
        <v>247</v>
      </c>
      <c r="E50" s="73">
        <v>61911</v>
      </c>
      <c r="F50" s="73">
        <v>61911</v>
      </c>
    </row>
    <row r="51" spans="3:6" s="39" customFormat="1" ht="12.75">
      <c r="C51" s="47" t="s">
        <v>267</v>
      </c>
      <c r="D51" s="48" t="s">
        <v>266</v>
      </c>
      <c r="E51" s="74">
        <v>-40319</v>
      </c>
      <c r="F51" s="74">
        <v>-40319</v>
      </c>
    </row>
    <row r="52" spans="3:6" s="39" customFormat="1" ht="12.75">
      <c r="C52" s="77"/>
      <c r="D52" s="78"/>
      <c r="E52" s="79"/>
      <c r="F52" s="79"/>
    </row>
    <row r="53" spans="3:6" s="38" customFormat="1" ht="12.75">
      <c r="C53" s="17" t="s">
        <v>173</v>
      </c>
      <c r="D53" s="11" t="s">
        <v>290</v>
      </c>
      <c r="E53" s="20">
        <f>E54+E58+E61</f>
        <v>182651</v>
      </c>
      <c r="F53" s="20">
        <f>F54+F58+F61</f>
        <v>107882</v>
      </c>
    </row>
    <row r="54" spans="3:6" s="38" customFormat="1" ht="12.75">
      <c r="C54" s="86" t="s">
        <v>285</v>
      </c>
      <c r="D54" s="85" t="s">
        <v>174</v>
      </c>
      <c r="E54" s="87">
        <f>E55+E56+E57</f>
        <v>167707</v>
      </c>
      <c r="F54" s="87">
        <f>F55+F56+F57</f>
        <v>1133151</v>
      </c>
    </row>
    <row r="55" spans="3:6" s="39" customFormat="1" ht="12.75">
      <c r="C55" s="90" t="s">
        <v>291</v>
      </c>
      <c r="D55" s="26" t="s">
        <v>176</v>
      </c>
      <c r="E55" s="82">
        <v>104852</v>
      </c>
      <c r="F55" s="80">
        <v>1091010</v>
      </c>
    </row>
    <row r="56" spans="3:6" s="39" customFormat="1" ht="12.75">
      <c r="C56" s="90" t="s">
        <v>286</v>
      </c>
      <c r="D56" s="26" t="s">
        <v>177</v>
      </c>
      <c r="E56" s="83"/>
      <c r="F56" s="46">
        <v>-20714</v>
      </c>
    </row>
    <row r="57" spans="3:6" s="39" customFormat="1" ht="12.75">
      <c r="C57" s="81" t="s">
        <v>175</v>
      </c>
      <c r="D57" s="26" t="s">
        <v>178</v>
      </c>
      <c r="E57" s="83">
        <v>62855</v>
      </c>
      <c r="F57" s="46">
        <v>62855</v>
      </c>
    </row>
    <row r="58" spans="3:6" s="39" customFormat="1" ht="15" customHeight="1">
      <c r="C58" s="17" t="s">
        <v>284</v>
      </c>
      <c r="D58" s="84" t="s">
        <v>283</v>
      </c>
      <c r="E58" s="88">
        <f>E60</f>
        <v>0</v>
      </c>
      <c r="F58" s="88">
        <f>F60+F59</f>
        <v>-1040213</v>
      </c>
    </row>
    <row r="59" spans="3:6" s="39" customFormat="1" ht="15" customHeight="1">
      <c r="C59" s="90" t="s">
        <v>291</v>
      </c>
      <c r="D59" s="321" t="s">
        <v>322</v>
      </c>
      <c r="E59" s="93"/>
      <c r="F59" s="92">
        <v>5526532</v>
      </c>
    </row>
    <row r="60" spans="3:6" s="39" customFormat="1" ht="12.75">
      <c r="C60" s="90" t="s">
        <v>286</v>
      </c>
      <c r="D60" s="26" t="s">
        <v>287</v>
      </c>
      <c r="E60" s="92"/>
      <c r="F60" s="79">
        <v>-6566745</v>
      </c>
    </row>
    <row r="61" spans="3:6" s="39" customFormat="1" ht="26.25">
      <c r="C61" s="91" t="s">
        <v>288</v>
      </c>
      <c r="D61" s="11" t="s">
        <v>289</v>
      </c>
      <c r="E61" s="93">
        <f>E62</f>
        <v>14944</v>
      </c>
      <c r="F61" s="89">
        <f>F62</f>
        <v>14944</v>
      </c>
    </row>
    <row r="62" spans="3:6" s="39" customFormat="1" ht="12.75">
      <c r="C62" s="5" t="s">
        <v>291</v>
      </c>
      <c r="D62" s="26"/>
      <c r="E62" s="318">
        <v>14944</v>
      </c>
      <c r="F62" s="318">
        <v>14944</v>
      </c>
    </row>
    <row r="63" spans="3:6" s="39" customFormat="1" ht="13.5" thickBot="1">
      <c r="C63" s="314"/>
      <c r="D63" s="315"/>
      <c r="E63" s="316"/>
      <c r="F63" s="317"/>
    </row>
    <row r="64" spans="3:6" s="39" customFormat="1" ht="13.5" thickBot="1">
      <c r="C64" s="71" t="s">
        <v>312</v>
      </c>
      <c r="D64" s="49" t="s">
        <v>313</v>
      </c>
      <c r="E64" s="95"/>
      <c r="F64" s="96"/>
    </row>
    <row r="65" spans="3:6" s="39" customFormat="1" ht="13.5" thickBot="1">
      <c r="C65" s="71" t="s">
        <v>255</v>
      </c>
      <c r="D65" s="49" t="s">
        <v>256</v>
      </c>
      <c r="E65" s="95">
        <v>8094</v>
      </c>
      <c r="F65" s="96">
        <v>247493</v>
      </c>
    </row>
    <row r="66" spans="3:6" s="39" customFormat="1" ht="13.5" thickBot="1">
      <c r="C66" s="69"/>
      <c r="D66" s="36"/>
      <c r="E66" s="70"/>
      <c r="F66" s="70"/>
    </row>
    <row r="67" spans="3:6" s="39" customFormat="1" ht="12" customHeight="1" thickBot="1">
      <c r="C67" s="53" t="s">
        <v>179</v>
      </c>
      <c r="D67" s="54" t="s">
        <v>293</v>
      </c>
      <c r="E67" s="94">
        <f>E69+E70+E71+E72</f>
        <v>229468</v>
      </c>
      <c r="F67" s="94">
        <f>F69+F70+F71+F72</f>
        <v>-168616</v>
      </c>
    </row>
    <row r="68" spans="3:6" s="39" customFormat="1" ht="12" customHeight="1" hidden="1">
      <c r="C68" s="24" t="s">
        <v>90</v>
      </c>
      <c r="D68" s="25" t="s">
        <v>91</v>
      </c>
      <c r="E68" s="27"/>
      <c r="F68" s="27"/>
    </row>
    <row r="69" spans="3:6" s="39" customFormat="1" ht="13.5" customHeight="1">
      <c r="C69" s="5" t="s">
        <v>232</v>
      </c>
      <c r="D69" s="26" t="s">
        <v>233</v>
      </c>
      <c r="E69" s="28">
        <v>-2078</v>
      </c>
      <c r="F69" s="28">
        <v>-2078</v>
      </c>
    </row>
    <row r="70" spans="3:6" s="39" customFormat="1" ht="13.5" customHeight="1">
      <c r="C70" s="5" t="s">
        <v>261</v>
      </c>
      <c r="D70" s="26" t="s">
        <v>262</v>
      </c>
      <c r="E70" s="28"/>
      <c r="F70" s="4">
        <v>-224948</v>
      </c>
    </row>
    <row r="71" spans="3:6" s="39" customFormat="1" ht="12.75">
      <c r="C71" s="42" t="s">
        <v>183</v>
      </c>
      <c r="D71" s="26" t="s">
        <v>263</v>
      </c>
      <c r="E71" s="76">
        <v>231546</v>
      </c>
      <c r="F71" s="76">
        <v>231546</v>
      </c>
    </row>
    <row r="72" spans="3:6" s="39" customFormat="1" ht="12.75">
      <c r="C72" s="52" t="s">
        <v>182</v>
      </c>
      <c r="D72" s="26" t="s">
        <v>264</v>
      </c>
      <c r="E72" s="51"/>
      <c r="F72" s="75">
        <v>-173136</v>
      </c>
    </row>
    <row r="73" spans="3:6" s="39" customFormat="1" ht="12.75">
      <c r="C73" s="50"/>
      <c r="D73" s="32"/>
      <c r="E73" s="51"/>
      <c r="F73" s="51"/>
    </row>
    <row r="74" spans="3:6" s="39" customFormat="1" ht="14.25" customHeight="1">
      <c r="C74" s="34"/>
      <c r="D74" s="32"/>
      <c r="E74" s="33"/>
      <c r="F74" s="33"/>
    </row>
    <row r="75" spans="3:6" s="39" customFormat="1" ht="12.75">
      <c r="C75" s="29" t="s">
        <v>184</v>
      </c>
      <c r="D75" s="30"/>
      <c r="E75" s="31">
        <f>E67+E65+E53+E45+E9</f>
        <v>3123343</v>
      </c>
      <c r="F75" s="31">
        <f>F67+F65+F53+F45+F9+F64</f>
        <v>2933781</v>
      </c>
    </row>
    <row r="76" spans="3:6" s="39" customFormat="1" ht="14.25" customHeight="1">
      <c r="C76" s="15"/>
      <c r="D76" s="32"/>
      <c r="E76" s="33"/>
      <c r="F76" s="33"/>
    </row>
    <row r="77" spans="3:6" s="39" customFormat="1" ht="14.25" customHeight="1">
      <c r="C77" s="40"/>
      <c r="D77" s="36"/>
      <c r="E77" s="37"/>
      <c r="F77" s="37"/>
    </row>
    <row r="78" spans="1:2" s="310" customFormat="1" ht="15">
      <c r="A78" s="1" t="s">
        <v>376</v>
      </c>
      <c r="B78" s="298"/>
    </row>
    <row r="79" spans="1:2" s="310" customFormat="1" ht="15">
      <c r="A79" s="1" t="s">
        <v>377</v>
      </c>
      <c r="B79" s="298"/>
    </row>
  </sheetData>
  <sheetProtection password="955E" sheet="1" objects="1" scenarios="1" selectLockedCells="1" selectUnlockedCells="1"/>
  <mergeCells count="4">
    <mergeCell ref="C2:G2"/>
    <mergeCell ref="C3:G3"/>
    <mergeCell ref="C4:G4"/>
    <mergeCell ref="F1:G1"/>
  </mergeCells>
  <printOptions/>
  <pageMargins left="0.38" right="0.75" top="0.51" bottom="0.21" header="0.4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pane ySplit="10" topLeftCell="BM11" activePane="bottomLeft" state="frozen"/>
      <selection pane="topLeft" activeCell="N63" sqref="N63"/>
      <selection pane="bottomLeft" activeCell="N63" sqref="N63"/>
    </sheetView>
  </sheetViews>
  <sheetFormatPr defaultColWidth="9.140625" defaultRowHeight="12.75"/>
  <cols>
    <col min="1" max="1" width="2.7109375" style="39" customWidth="1"/>
    <col min="2" max="2" width="64.8515625" style="39" customWidth="1"/>
    <col min="3" max="3" width="11.8515625" style="39" bestFit="1" customWidth="1"/>
    <col min="4" max="5" width="14.8515625" style="39" customWidth="1"/>
    <col min="6" max="6" width="10.140625" style="39" bestFit="1" customWidth="1"/>
    <col min="7" max="16384" width="9.140625" style="39" customWidth="1"/>
  </cols>
  <sheetData>
    <row r="1" spans="1:5" s="41" customFormat="1" ht="12.75" customHeight="1">
      <c r="A1" s="230"/>
      <c r="B1" s="230"/>
      <c r="C1" s="389" t="s">
        <v>22</v>
      </c>
      <c r="D1" s="390"/>
      <c r="E1" s="390"/>
    </row>
    <row r="3" spans="1:4" s="166" customFormat="1" ht="22.5">
      <c r="A3" s="41"/>
      <c r="B3" s="391" t="s">
        <v>170</v>
      </c>
      <c r="C3" s="392"/>
      <c r="D3" s="392"/>
    </row>
    <row r="4" spans="1:4" s="166" customFormat="1" ht="22.5">
      <c r="A4" s="167"/>
      <c r="B4" s="391" t="s">
        <v>130</v>
      </c>
      <c r="C4" s="392"/>
      <c r="D4" s="392"/>
    </row>
    <row r="5" spans="1:6" s="41" customFormat="1" ht="22.5">
      <c r="A5" s="167"/>
      <c r="B5" s="393" t="s">
        <v>324</v>
      </c>
      <c r="C5" s="394"/>
      <c r="D5" s="394"/>
      <c r="E5" s="394"/>
      <c r="F5" s="394"/>
    </row>
    <row r="7" spans="1:5" s="233" customFormat="1" ht="15">
      <c r="A7" s="41"/>
      <c r="B7" s="231"/>
      <c r="C7" s="232"/>
      <c r="D7" s="378" t="s">
        <v>23</v>
      </c>
      <c r="E7" s="378" t="s">
        <v>23</v>
      </c>
    </row>
    <row r="8" spans="2:5" s="233" customFormat="1" ht="12.75">
      <c r="B8" s="234" t="s">
        <v>24</v>
      </c>
      <c r="C8" s="235"/>
      <c r="D8" s="388"/>
      <c r="E8" s="388"/>
    </row>
    <row r="9" spans="2:5" s="233" customFormat="1" ht="26.25">
      <c r="B9" s="236" t="s">
        <v>106</v>
      </c>
      <c r="C9" s="237" t="s">
        <v>6</v>
      </c>
      <c r="D9" s="11" t="s">
        <v>227</v>
      </c>
      <c r="E9" s="238" t="s">
        <v>171</v>
      </c>
    </row>
    <row r="10" spans="1:5" ht="13.5" thickBot="1">
      <c r="A10" s="233"/>
      <c r="B10" s="239">
        <v>1</v>
      </c>
      <c r="C10" s="240">
        <v>2</v>
      </c>
      <c r="D10" s="241">
        <v>3</v>
      </c>
      <c r="E10" s="241">
        <v>3</v>
      </c>
    </row>
    <row r="11" spans="1:5" s="246" customFormat="1" ht="14.25" thickBot="1">
      <c r="A11" s="242"/>
      <c r="B11" s="243" t="s">
        <v>16</v>
      </c>
      <c r="C11" s="244" t="s">
        <v>6</v>
      </c>
      <c r="D11" s="245">
        <f>D12+D13+D14</f>
        <v>704713</v>
      </c>
      <c r="E11" s="245">
        <f>E12+E13+E14</f>
        <v>688388</v>
      </c>
    </row>
    <row r="12" spans="1:5" s="249" customFormat="1" ht="13.5">
      <c r="A12" s="246"/>
      <c r="B12" s="247" t="s">
        <v>244</v>
      </c>
      <c r="C12" s="237"/>
      <c r="D12" s="248">
        <v>54447</v>
      </c>
      <c r="E12" s="248">
        <v>54447</v>
      </c>
    </row>
    <row r="13" spans="2:5" s="250" customFormat="1" ht="13.5">
      <c r="B13" s="251" t="s">
        <v>7</v>
      </c>
      <c r="C13" s="252"/>
      <c r="D13" s="253">
        <v>600741</v>
      </c>
      <c r="E13" s="253">
        <v>584416</v>
      </c>
    </row>
    <row r="14" spans="2:5" s="250" customFormat="1" ht="14.25" thickBot="1">
      <c r="B14" s="254" t="s">
        <v>101</v>
      </c>
      <c r="C14" s="255"/>
      <c r="D14" s="256">
        <v>49525</v>
      </c>
      <c r="E14" s="256">
        <v>49525</v>
      </c>
    </row>
    <row r="15" spans="1:5" s="246" customFormat="1" ht="14.25" thickBot="1">
      <c r="A15" s="249"/>
      <c r="B15" s="257" t="s">
        <v>17</v>
      </c>
      <c r="C15" s="244" t="s">
        <v>6</v>
      </c>
      <c r="D15" s="245">
        <f>D16+D17+D19+D20+D18</f>
        <v>161334</v>
      </c>
      <c r="E15" s="245">
        <f>E16+E17+E19+E20+E18</f>
        <v>138168</v>
      </c>
    </row>
    <row r="16" spans="1:5" s="250" customFormat="1" ht="13.5">
      <c r="A16" s="258"/>
      <c r="B16" s="259" t="s">
        <v>151</v>
      </c>
      <c r="C16" s="252"/>
      <c r="D16" s="253">
        <v>65012</v>
      </c>
      <c r="E16" s="253">
        <v>58836</v>
      </c>
    </row>
    <row r="17" spans="2:5" s="250" customFormat="1" ht="13.5">
      <c r="B17" s="254" t="s">
        <v>102</v>
      </c>
      <c r="C17" s="260"/>
      <c r="D17" s="256">
        <v>23636</v>
      </c>
      <c r="E17" s="256">
        <v>9738</v>
      </c>
    </row>
    <row r="18" spans="2:5" s="250" customFormat="1" ht="13.5">
      <c r="B18" s="254" t="s">
        <v>295</v>
      </c>
      <c r="C18" s="261"/>
      <c r="D18" s="256">
        <v>62600</v>
      </c>
      <c r="E18" s="256">
        <v>62394</v>
      </c>
    </row>
    <row r="19" spans="2:5" s="250" customFormat="1" ht="13.5">
      <c r="B19" s="254" t="s">
        <v>248</v>
      </c>
      <c r="C19" s="255"/>
      <c r="D19" s="256">
        <v>7200</v>
      </c>
      <c r="E19" s="256">
        <v>7200</v>
      </c>
    </row>
    <row r="20" spans="2:5" s="250" customFormat="1" ht="14.25" thickBot="1">
      <c r="B20" s="254" t="s">
        <v>18</v>
      </c>
      <c r="C20" s="255"/>
      <c r="D20" s="256">
        <v>2886</v>
      </c>
      <c r="E20" s="256"/>
    </row>
    <row r="21" spans="2:6" s="246" customFormat="1" ht="14.25" thickBot="1">
      <c r="B21" s="243" t="s">
        <v>19</v>
      </c>
      <c r="C21" s="244" t="s">
        <v>6</v>
      </c>
      <c r="D21" s="245">
        <f>D22+D23+D24</f>
        <v>1251364</v>
      </c>
      <c r="E21" s="245">
        <f>E22+E23+E24</f>
        <v>1202239</v>
      </c>
      <c r="F21" s="262"/>
    </row>
    <row r="22" spans="2:6" s="250" customFormat="1" ht="13.5">
      <c r="B22" s="263" t="s">
        <v>20</v>
      </c>
      <c r="C22" s="264"/>
      <c r="D22" s="265">
        <v>379928</v>
      </c>
      <c r="E22" s="265">
        <v>356715</v>
      </c>
      <c r="F22" s="266"/>
    </row>
    <row r="23" spans="2:6" s="250" customFormat="1" ht="13.5">
      <c r="B23" s="267" t="s">
        <v>133</v>
      </c>
      <c r="C23" s="268"/>
      <c r="D23" s="265">
        <v>823167</v>
      </c>
      <c r="E23" s="265">
        <v>798079</v>
      </c>
      <c r="F23" s="266"/>
    </row>
    <row r="24" spans="2:6" s="250" customFormat="1" ht="14.25" thickBot="1">
      <c r="B24" s="267" t="s">
        <v>94</v>
      </c>
      <c r="C24" s="269"/>
      <c r="D24" s="265">
        <v>48269</v>
      </c>
      <c r="E24" s="265">
        <v>47445</v>
      </c>
      <c r="F24" s="266"/>
    </row>
    <row r="25" spans="2:6" s="246" customFormat="1" ht="14.25" thickBot="1">
      <c r="B25" s="243" t="s">
        <v>8</v>
      </c>
      <c r="C25" s="244" t="s">
        <v>6</v>
      </c>
      <c r="D25" s="245">
        <f>D26+D27+D28</f>
        <v>57811</v>
      </c>
      <c r="E25" s="245">
        <f>E26+E27+E28</f>
        <v>40796</v>
      </c>
      <c r="F25" s="262"/>
    </row>
    <row r="26" spans="2:6" s="250" customFormat="1" ht="13.5">
      <c r="B26" s="263" t="s">
        <v>95</v>
      </c>
      <c r="C26" s="252"/>
      <c r="D26" s="265">
        <v>21843</v>
      </c>
      <c r="E26" s="265">
        <v>9039</v>
      </c>
      <c r="F26" s="266"/>
    </row>
    <row r="27" spans="2:6" s="250" customFormat="1" ht="13.5">
      <c r="B27" s="270" t="s">
        <v>93</v>
      </c>
      <c r="C27" s="269"/>
      <c r="D27" s="253">
        <v>31437</v>
      </c>
      <c r="E27" s="253">
        <v>27226</v>
      </c>
      <c r="F27" s="266"/>
    </row>
    <row r="28" spans="2:6" s="250" customFormat="1" ht="14.25" thickBot="1">
      <c r="B28" s="270" t="s">
        <v>268</v>
      </c>
      <c r="C28" s="269"/>
      <c r="D28" s="271">
        <v>4531</v>
      </c>
      <c r="E28" s="271">
        <v>4531</v>
      </c>
      <c r="F28" s="266"/>
    </row>
    <row r="29" spans="2:6" s="246" customFormat="1" ht="14.25" thickBot="1">
      <c r="B29" s="243" t="s">
        <v>9</v>
      </c>
      <c r="C29" s="272"/>
      <c r="D29" s="245">
        <f>D30+D31+D32+D33</f>
        <v>234064</v>
      </c>
      <c r="E29" s="245">
        <f>E30+E31+E32+E33</f>
        <v>233597</v>
      </c>
      <c r="F29" s="262"/>
    </row>
    <row r="30" spans="2:6" s="250" customFormat="1" ht="13.5">
      <c r="B30" s="263" t="s">
        <v>96</v>
      </c>
      <c r="C30" s="273"/>
      <c r="D30" s="265">
        <v>127227</v>
      </c>
      <c r="E30" s="265">
        <v>127227</v>
      </c>
      <c r="F30" s="266"/>
    </row>
    <row r="31" spans="2:6" s="250" customFormat="1" ht="13.5">
      <c r="B31" s="267" t="s">
        <v>97</v>
      </c>
      <c r="C31" s="268"/>
      <c r="D31" s="265">
        <v>12236</v>
      </c>
      <c r="E31" s="265">
        <v>12236</v>
      </c>
      <c r="F31" s="266"/>
    </row>
    <row r="32" spans="2:6" s="250" customFormat="1" ht="13.5">
      <c r="B32" s="267" t="s">
        <v>98</v>
      </c>
      <c r="C32" s="268"/>
      <c r="D32" s="265">
        <v>85698</v>
      </c>
      <c r="E32" s="265">
        <v>85698</v>
      </c>
      <c r="F32" s="266"/>
    </row>
    <row r="33" spans="2:6" s="250" customFormat="1" ht="14.25" thickBot="1">
      <c r="B33" s="267" t="s">
        <v>105</v>
      </c>
      <c r="C33" s="269"/>
      <c r="D33" s="274">
        <v>8903</v>
      </c>
      <c r="E33" s="265">
        <v>8436</v>
      </c>
      <c r="F33" s="266"/>
    </row>
    <row r="34" spans="2:6" s="246" customFormat="1" ht="14.25" thickBot="1">
      <c r="B34" s="243" t="s">
        <v>10</v>
      </c>
      <c r="C34" s="244" t="s">
        <v>6</v>
      </c>
      <c r="D34" s="245">
        <f>D35+D36+D38+D39+D40+D37</f>
        <v>325966</v>
      </c>
      <c r="E34" s="245">
        <f>E35+E36+E38+E39+E40+E37</f>
        <v>282706</v>
      </c>
      <c r="F34" s="262"/>
    </row>
    <row r="35" spans="2:6" s="250" customFormat="1" ht="13.5">
      <c r="B35" s="263" t="s">
        <v>99</v>
      </c>
      <c r="C35" s="252"/>
      <c r="D35" s="265">
        <v>29627</v>
      </c>
      <c r="E35" s="265">
        <v>29627</v>
      </c>
      <c r="F35" s="266"/>
    </row>
    <row r="36" spans="2:6" s="250" customFormat="1" ht="13.5">
      <c r="B36" s="267" t="s">
        <v>11</v>
      </c>
      <c r="C36" s="268"/>
      <c r="D36" s="265">
        <v>47372</v>
      </c>
      <c r="E36" s="265">
        <v>47372</v>
      </c>
      <c r="F36" s="266"/>
    </row>
    <row r="37" spans="2:6" s="250" customFormat="1" ht="13.5">
      <c r="B37" s="267" t="s">
        <v>310</v>
      </c>
      <c r="C37" s="268"/>
      <c r="D37" s="265">
        <v>27804</v>
      </c>
      <c r="E37" s="265">
        <v>27804</v>
      </c>
      <c r="F37" s="266"/>
    </row>
    <row r="38" spans="2:6" s="250" customFormat="1" ht="13.5">
      <c r="B38" s="267" t="s">
        <v>12</v>
      </c>
      <c r="C38" s="268"/>
      <c r="D38" s="265">
        <v>5576</v>
      </c>
      <c r="E38" s="265">
        <v>5576</v>
      </c>
      <c r="F38" s="266"/>
    </row>
    <row r="39" spans="2:6" s="250" customFormat="1" ht="13.5">
      <c r="B39" s="267" t="s">
        <v>100</v>
      </c>
      <c r="C39" s="268"/>
      <c r="D39" s="256">
        <v>130683</v>
      </c>
      <c r="E39" s="256">
        <v>130683</v>
      </c>
      <c r="F39" s="266"/>
    </row>
    <row r="40" spans="2:6" s="250" customFormat="1" ht="14.25" thickBot="1">
      <c r="B40" s="275" t="s">
        <v>296</v>
      </c>
      <c r="C40" s="276"/>
      <c r="D40" s="277">
        <v>84904</v>
      </c>
      <c r="E40" s="277">
        <v>41644</v>
      </c>
      <c r="F40" s="266"/>
    </row>
    <row r="41" spans="2:6" s="246" customFormat="1" ht="14.25" thickBot="1">
      <c r="B41" s="243" t="s">
        <v>13</v>
      </c>
      <c r="C41" s="244" t="s">
        <v>6</v>
      </c>
      <c r="D41" s="278">
        <f>D42+D44+D45+D43+D46</f>
        <v>119089</v>
      </c>
      <c r="E41" s="278">
        <f>E42+E44+E45+E43+E46</f>
        <v>119089</v>
      </c>
      <c r="F41" s="262"/>
    </row>
    <row r="42" spans="2:6" s="250" customFormat="1" ht="13.5">
      <c r="B42" s="263" t="s">
        <v>257</v>
      </c>
      <c r="C42" s="264"/>
      <c r="D42" s="274">
        <v>10732</v>
      </c>
      <c r="E42" s="274">
        <v>10732</v>
      </c>
      <c r="F42" s="266"/>
    </row>
    <row r="43" spans="2:6" s="250" customFormat="1" ht="13.5">
      <c r="B43" s="279" t="s">
        <v>297</v>
      </c>
      <c r="C43" s="280"/>
      <c r="D43" s="274">
        <v>10426</v>
      </c>
      <c r="E43" s="274">
        <v>10426</v>
      </c>
      <c r="F43" s="266"/>
    </row>
    <row r="44" spans="2:6" s="250" customFormat="1" ht="13.5">
      <c r="B44" s="267" t="s">
        <v>14</v>
      </c>
      <c r="C44" s="268"/>
      <c r="D44" s="265">
        <v>83280</v>
      </c>
      <c r="E44" s="265">
        <v>83280</v>
      </c>
      <c r="F44" s="266"/>
    </row>
    <row r="45" spans="2:6" s="250" customFormat="1" ht="13.5">
      <c r="B45" s="267" t="s">
        <v>15</v>
      </c>
      <c r="C45" s="269"/>
      <c r="D45" s="281">
        <v>13275</v>
      </c>
      <c r="E45" s="281">
        <v>13275</v>
      </c>
      <c r="F45" s="266"/>
    </row>
    <row r="46" spans="2:6" s="250" customFormat="1" ht="14.25" thickBot="1">
      <c r="B46" s="311" t="s">
        <v>311</v>
      </c>
      <c r="C46" s="312"/>
      <c r="D46" s="313">
        <v>1376</v>
      </c>
      <c r="E46" s="313">
        <v>1376</v>
      </c>
      <c r="F46" s="266"/>
    </row>
    <row r="47" spans="2:6" s="246" customFormat="1" ht="14.25" thickBot="1">
      <c r="B47" s="243" t="s">
        <v>1</v>
      </c>
      <c r="C47" s="244" t="s">
        <v>6</v>
      </c>
      <c r="D47" s="245">
        <f>D48+D49+D50+D51+D52</f>
        <v>265591</v>
      </c>
      <c r="E47" s="245">
        <f>E48+E49+E50+E51+E52</f>
        <v>227136</v>
      </c>
      <c r="F47" s="262"/>
    </row>
    <row r="48" spans="2:6" s="250" customFormat="1" ht="13.5">
      <c r="B48" s="263" t="s">
        <v>2</v>
      </c>
      <c r="C48" s="264"/>
      <c r="D48" s="265">
        <v>133237</v>
      </c>
      <c r="E48" s="265">
        <v>94782</v>
      </c>
      <c r="F48" s="266"/>
    </row>
    <row r="49" spans="2:6" s="250" customFormat="1" ht="13.5">
      <c r="B49" s="267" t="s">
        <v>103</v>
      </c>
      <c r="C49" s="260"/>
      <c r="D49" s="265">
        <v>37274</v>
      </c>
      <c r="E49" s="265">
        <v>37274</v>
      </c>
      <c r="F49" s="266"/>
    </row>
    <row r="50" spans="2:6" s="250" customFormat="1" ht="13.5">
      <c r="B50" s="267" t="s">
        <v>3</v>
      </c>
      <c r="C50" s="260"/>
      <c r="D50" s="265">
        <v>600</v>
      </c>
      <c r="E50" s="265">
        <v>600</v>
      </c>
      <c r="F50" s="266"/>
    </row>
    <row r="51" spans="2:6" s="250" customFormat="1" ht="13.5">
      <c r="B51" s="267" t="s">
        <v>104</v>
      </c>
      <c r="C51" s="260"/>
      <c r="D51" s="256">
        <v>94480</v>
      </c>
      <c r="E51" s="256">
        <v>94480</v>
      </c>
      <c r="F51" s="266"/>
    </row>
    <row r="52" spans="2:6" s="250" customFormat="1" ht="14.25" thickBot="1">
      <c r="B52" s="275" t="s">
        <v>294</v>
      </c>
      <c r="C52" s="282"/>
      <c r="D52" s="277"/>
      <c r="E52" s="277"/>
      <c r="F52" s="266"/>
    </row>
    <row r="53" spans="1:6" s="246" customFormat="1" ht="14.25" thickBot="1">
      <c r="A53" s="249"/>
      <c r="B53" s="243" t="s">
        <v>5</v>
      </c>
      <c r="C53" s="244" t="s">
        <v>6</v>
      </c>
      <c r="D53" s="283">
        <f>D54</f>
        <v>3411</v>
      </c>
      <c r="E53" s="283">
        <v>1662</v>
      </c>
      <c r="F53" s="262"/>
    </row>
    <row r="54" spans="1:6" s="250" customFormat="1" ht="14.25" thickBot="1">
      <c r="A54" s="258"/>
      <c r="B54" s="263" t="s">
        <v>4</v>
      </c>
      <c r="C54" s="284"/>
      <c r="D54" s="248">
        <v>3411</v>
      </c>
      <c r="E54" s="248">
        <v>1662</v>
      </c>
      <c r="F54" s="266"/>
    </row>
    <row r="55" spans="1:5" s="246" customFormat="1" ht="15.75" thickBot="1">
      <c r="A55" s="249"/>
      <c r="B55" s="285" t="s">
        <v>25</v>
      </c>
      <c r="C55" s="272" t="s">
        <v>6</v>
      </c>
      <c r="D55" s="245">
        <f>D53+D47+D41+D34+D29+D25+D21+D15+D11</f>
        <v>3123343</v>
      </c>
      <c r="E55" s="245">
        <f>E53+E47+E41+E34+E29+E25+E21+E15+E11</f>
        <v>2933781</v>
      </c>
    </row>
    <row r="56" spans="2:5" s="258" customFormat="1" ht="15">
      <c r="B56" s="286"/>
      <c r="C56" s="287"/>
      <c r="D56" s="288"/>
      <c r="E56" s="288"/>
    </row>
    <row r="57" spans="2:5" ht="15">
      <c r="B57" s="286"/>
      <c r="C57" s="287"/>
      <c r="D57" s="289"/>
      <c r="E57" s="289"/>
    </row>
    <row r="58" spans="2:5" s="290" customFormat="1" ht="12.75">
      <c r="B58" s="291"/>
      <c r="D58" s="292"/>
      <c r="E58" s="292"/>
    </row>
    <row r="59" spans="1:2" s="310" customFormat="1" ht="15">
      <c r="A59" s="1" t="s">
        <v>378</v>
      </c>
      <c r="B59" s="298"/>
    </row>
    <row r="60" spans="1:2" s="310" customFormat="1" ht="15">
      <c r="A60" s="1" t="s">
        <v>323</v>
      </c>
      <c r="B60" s="298"/>
    </row>
    <row r="61" spans="2:5" s="290" customFormat="1" ht="12.75">
      <c r="B61" s="293"/>
      <c r="C61" s="287"/>
      <c r="D61" s="289"/>
      <c r="E61" s="289"/>
    </row>
    <row r="62" spans="2:5" s="290" customFormat="1" ht="12.75">
      <c r="B62" s="293"/>
      <c r="C62" s="287"/>
      <c r="D62" s="289"/>
      <c r="E62" s="289"/>
    </row>
    <row r="63" spans="2:5" s="290" customFormat="1" ht="12.75">
      <c r="B63" s="293"/>
      <c r="C63" s="287"/>
      <c r="D63" s="289"/>
      <c r="E63" s="289"/>
    </row>
    <row r="64" spans="2:5" s="290" customFormat="1" ht="12.75">
      <c r="B64" s="293"/>
      <c r="C64" s="287"/>
      <c r="D64" s="289"/>
      <c r="E64" s="289"/>
    </row>
    <row r="65" spans="2:5" s="290" customFormat="1" ht="12.75">
      <c r="B65" s="293"/>
      <c r="C65" s="287"/>
      <c r="D65" s="289"/>
      <c r="E65" s="289"/>
    </row>
    <row r="66" spans="2:5" s="290" customFormat="1" ht="12.75">
      <c r="B66" s="293"/>
      <c r="C66" s="287"/>
      <c r="D66" s="289"/>
      <c r="E66" s="289"/>
    </row>
    <row r="67" spans="2:5" s="290" customFormat="1" ht="12.75">
      <c r="B67" s="294"/>
      <c r="C67" s="295"/>
      <c r="D67" s="289"/>
      <c r="E67" s="289"/>
    </row>
    <row r="68" spans="2:5" s="290" customFormat="1" ht="12.75">
      <c r="B68" s="294"/>
      <c r="C68" s="295"/>
      <c r="D68" s="289"/>
      <c r="E68" s="289"/>
    </row>
    <row r="69" spans="2:5" s="290" customFormat="1" ht="12.75">
      <c r="B69" s="293"/>
      <c r="C69" s="287"/>
      <c r="D69" s="289"/>
      <c r="E69" s="289"/>
    </row>
    <row r="70" spans="2:5" s="296" customFormat="1" ht="12.75">
      <c r="B70" s="294"/>
      <c r="C70" s="295"/>
      <c r="D70" s="289"/>
      <c r="E70" s="289"/>
    </row>
    <row r="71" spans="2:5" s="290" customFormat="1" ht="12.75">
      <c r="B71" s="297"/>
      <c r="C71" s="295"/>
      <c r="D71" s="289"/>
      <c r="E71" s="289"/>
    </row>
    <row r="72" spans="2:5" s="290" customFormat="1" ht="12.75">
      <c r="B72" s="291"/>
      <c r="D72" s="292"/>
      <c r="E72" s="292"/>
    </row>
    <row r="73" spans="2:5" s="290" customFormat="1" ht="12.75">
      <c r="B73" s="291"/>
      <c r="D73" s="292"/>
      <c r="E73" s="292"/>
    </row>
    <row r="78" spans="4:6" ht="12.75">
      <c r="D78" s="229"/>
      <c r="E78" s="229"/>
      <c r="F78" s="229"/>
    </row>
    <row r="79" ht="12.75">
      <c r="B79" s="2"/>
    </row>
  </sheetData>
  <sheetProtection password="955E" sheet="1" objects="1" scenarios="1" selectLockedCells="1" selectUnlockedCells="1"/>
  <mergeCells count="6">
    <mergeCell ref="D7:D8"/>
    <mergeCell ref="C1:E1"/>
    <mergeCell ref="B3:D3"/>
    <mergeCell ref="B4:D4"/>
    <mergeCell ref="E7:E8"/>
    <mergeCell ref="B5:F5"/>
  </mergeCells>
  <printOptions/>
  <pageMargins left="0.37" right="0.21" top="0.47" bottom="0.81" header="0" footer="0.21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U62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9.7109375" style="39" customWidth="1"/>
    <col min="2" max="2" width="65.28125" style="39" customWidth="1"/>
    <col min="3" max="4" width="12.140625" style="39" bestFit="1" customWidth="1"/>
    <col min="5" max="16384" width="9.140625" style="39" customWidth="1"/>
  </cols>
  <sheetData>
    <row r="2" spans="1:4" s="41" customFormat="1" ht="12.75" customHeight="1">
      <c r="A2" s="164"/>
      <c r="B2" s="164"/>
      <c r="C2" s="447" t="s">
        <v>132</v>
      </c>
      <c r="D2" s="447"/>
    </row>
    <row r="3" spans="3:4" s="41" customFormat="1" ht="12.75">
      <c r="C3" s="165"/>
      <c r="D3" s="165"/>
    </row>
    <row r="4" spans="1:4" s="166" customFormat="1" ht="22.5">
      <c r="A4" s="41"/>
      <c r="B4" s="391" t="s">
        <v>170</v>
      </c>
      <c r="C4" s="392"/>
      <c r="D4" s="392"/>
    </row>
    <row r="5" spans="1:4" s="166" customFormat="1" ht="22.5">
      <c r="A5" s="167"/>
      <c r="B5" s="391" t="s">
        <v>131</v>
      </c>
      <c r="C5" s="392"/>
      <c r="D5" s="392"/>
    </row>
    <row r="6" spans="1:4" s="41" customFormat="1" ht="22.5">
      <c r="A6" s="167"/>
      <c r="B6" s="448" t="s">
        <v>319</v>
      </c>
      <c r="C6" s="449"/>
      <c r="D6" s="449"/>
    </row>
    <row r="7" spans="1:4" ht="13.5" thickBot="1">
      <c r="A7" s="41"/>
      <c r="B7" s="41"/>
      <c r="C7" s="41"/>
      <c r="D7" s="41"/>
    </row>
    <row r="8" spans="1:203" s="166" customFormat="1" ht="28.5" customHeight="1">
      <c r="A8" s="168" t="s">
        <v>108</v>
      </c>
      <c r="B8" s="169" t="s">
        <v>24</v>
      </c>
      <c r="C8" s="453" t="s">
        <v>382</v>
      </c>
      <c r="D8" s="170" t="s">
        <v>171</v>
      </c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1"/>
      <c r="FL8" s="171"/>
      <c r="FM8" s="171"/>
      <c r="FN8" s="171"/>
      <c r="FO8" s="171"/>
      <c r="FP8" s="171"/>
      <c r="FQ8" s="171"/>
      <c r="FR8" s="171"/>
      <c r="FS8" s="171"/>
      <c r="FT8" s="171"/>
      <c r="FU8" s="171"/>
      <c r="FV8" s="171"/>
      <c r="FW8" s="171"/>
      <c r="FX8" s="171"/>
      <c r="FY8" s="171"/>
      <c r="FZ8" s="171"/>
      <c r="GA8" s="171"/>
      <c r="GB8" s="171"/>
      <c r="GC8" s="171"/>
      <c r="GD8" s="171"/>
      <c r="GE8" s="171"/>
      <c r="GF8" s="171"/>
      <c r="GG8" s="171"/>
      <c r="GH8" s="171"/>
      <c r="GI8" s="171"/>
      <c r="GJ8" s="171"/>
      <c r="GK8" s="171"/>
      <c r="GL8" s="171"/>
      <c r="GM8" s="171"/>
      <c r="GN8" s="171"/>
      <c r="GO8" s="171"/>
      <c r="GP8" s="171"/>
      <c r="GQ8" s="171"/>
      <c r="GR8" s="171"/>
      <c r="GS8" s="171"/>
      <c r="GT8" s="171"/>
      <c r="GU8" s="171"/>
    </row>
    <row r="9" spans="1:203" s="166" customFormat="1" ht="13.5" thickBot="1">
      <c r="A9" s="172" t="s">
        <v>109</v>
      </c>
      <c r="B9" s="173" t="s">
        <v>107</v>
      </c>
      <c r="C9" s="452"/>
      <c r="D9" s="174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1"/>
      <c r="FP9" s="171"/>
      <c r="FQ9" s="171"/>
      <c r="FR9" s="171"/>
      <c r="FS9" s="171"/>
      <c r="FT9" s="171"/>
      <c r="FU9" s="171"/>
      <c r="FV9" s="171"/>
      <c r="FW9" s="171"/>
      <c r="FX9" s="171"/>
      <c r="FY9" s="171"/>
      <c r="FZ9" s="171"/>
      <c r="GA9" s="171"/>
      <c r="GB9" s="171"/>
      <c r="GC9" s="171"/>
      <c r="GD9" s="171"/>
      <c r="GE9" s="171"/>
      <c r="GF9" s="171"/>
      <c r="GG9" s="171"/>
      <c r="GH9" s="171"/>
      <c r="GI9" s="171"/>
      <c r="GJ9" s="171"/>
      <c r="GK9" s="171"/>
      <c r="GL9" s="171"/>
      <c r="GM9" s="171"/>
      <c r="GN9" s="171"/>
      <c r="GO9" s="171"/>
      <c r="GP9" s="171"/>
      <c r="GQ9" s="171"/>
      <c r="GR9" s="171"/>
      <c r="GS9" s="171"/>
      <c r="GT9" s="171"/>
      <c r="GU9" s="171"/>
    </row>
    <row r="10" spans="1:203" s="166" customFormat="1" ht="13.5" thickBot="1">
      <c r="A10" s="175"/>
      <c r="B10" s="176">
        <v>1</v>
      </c>
      <c r="C10" s="177">
        <v>2</v>
      </c>
      <c r="D10" s="177">
        <v>3</v>
      </c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1"/>
      <c r="GD10" s="171"/>
      <c r="GE10" s="171"/>
      <c r="GF10" s="171"/>
      <c r="GG10" s="171"/>
      <c r="GH10" s="171"/>
      <c r="GI10" s="171"/>
      <c r="GJ10" s="171"/>
      <c r="GK10" s="171"/>
      <c r="GL10" s="171"/>
      <c r="GM10" s="171"/>
      <c r="GN10" s="171"/>
      <c r="GO10" s="171"/>
      <c r="GP10" s="171"/>
      <c r="GQ10" s="171"/>
      <c r="GR10" s="171"/>
      <c r="GS10" s="171"/>
      <c r="GT10" s="171"/>
      <c r="GU10" s="171"/>
    </row>
    <row r="11" spans="1:203" s="38" customFormat="1" ht="13.5" thickBot="1">
      <c r="A11" s="407" t="s">
        <v>110</v>
      </c>
      <c r="B11" s="403"/>
      <c r="C11" s="178">
        <f>C12+C13</f>
        <v>1176206</v>
      </c>
      <c r="D11" s="178">
        <f>D12+D13</f>
        <v>1166790</v>
      </c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79"/>
      <c r="EK11" s="179"/>
      <c r="EL11" s="179"/>
      <c r="EM11" s="179"/>
      <c r="EN11" s="179"/>
      <c r="EO11" s="179"/>
      <c r="EP11" s="179"/>
      <c r="EQ11" s="179"/>
      <c r="ER11" s="179"/>
      <c r="ES11" s="179"/>
      <c r="ET11" s="179"/>
      <c r="EU11" s="179"/>
      <c r="EV11" s="179"/>
      <c r="EW11" s="179"/>
      <c r="EX11" s="179"/>
      <c r="EY11" s="179"/>
      <c r="EZ11" s="179"/>
      <c r="FA11" s="179"/>
      <c r="FB11" s="179"/>
      <c r="FC11" s="179"/>
      <c r="FD11" s="179"/>
      <c r="FE11" s="179"/>
      <c r="FF11" s="179"/>
      <c r="FG11" s="179"/>
      <c r="FH11" s="179"/>
      <c r="FI11" s="179"/>
      <c r="FJ11" s="179"/>
      <c r="FK11" s="179"/>
      <c r="FL11" s="179"/>
      <c r="FM11" s="179"/>
      <c r="FN11" s="179"/>
      <c r="FO11" s="179"/>
      <c r="FP11" s="179"/>
      <c r="FQ11" s="179"/>
      <c r="FR11" s="179"/>
      <c r="FS11" s="179"/>
      <c r="FT11" s="179"/>
      <c r="FU11" s="179"/>
      <c r="FV11" s="179"/>
      <c r="FW11" s="179"/>
      <c r="FX11" s="179"/>
      <c r="FY11" s="179"/>
      <c r="FZ11" s="179"/>
      <c r="GA11" s="179"/>
      <c r="GB11" s="179"/>
      <c r="GC11" s="179"/>
      <c r="GD11" s="179"/>
      <c r="GE11" s="179"/>
      <c r="GF11" s="179"/>
      <c r="GG11" s="179"/>
      <c r="GH11" s="179"/>
      <c r="GI11" s="179"/>
      <c r="GJ11" s="179"/>
      <c r="GK11" s="179"/>
      <c r="GL11" s="179"/>
      <c r="GM11" s="179"/>
      <c r="GN11" s="179"/>
      <c r="GO11" s="179"/>
      <c r="GP11" s="179"/>
      <c r="GQ11" s="179"/>
      <c r="GR11" s="179"/>
      <c r="GS11" s="179"/>
      <c r="GT11" s="179"/>
      <c r="GU11" s="179"/>
    </row>
    <row r="12" spans="1:203" s="166" customFormat="1" ht="12.75">
      <c r="A12" s="180">
        <v>101</v>
      </c>
      <c r="B12" s="181" t="s">
        <v>135</v>
      </c>
      <c r="C12" s="182">
        <v>1151653</v>
      </c>
      <c r="D12" s="182">
        <v>1142237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  <c r="GH12" s="171"/>
      <c r="GI12" s="171"/>
      <c r="GJ12" s="171"/>
      <c r="GK12" s="171"/>
      <c r="GL12" s="171"/>
      <c r="GM12" s="171"/>
      <c r="GN12" s="171"/>
      <c r="GO12" s="171"/>
      <c r="GP12" s="171"/>
      <c r="GQ12" s="171"/>
      <c r="GR12" s="171"/>
      <c r="GS12" s="171"/>
      <c r="GT12" s="171"/>
      <c r="GU12" s="171"/>
    </row>
    <row r="13" spans="1:203" s="166" customFormat="1" ht="13.5" thickBot="1">
      <c r="A13" s="180">
        <v>102</v>
      </c>
      <c r="B13" s="181" t="s">
        <v>136</v>
      </c>
      <c r="C13" s="183">
        <v>24553</v>
      </c>
      <c r="D13" s="183">
        <v>24553</v>
      </c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  <c r="FL13" s="171"/>
      <c r="FM13" s="171"/>
      <c r="FN13" s="171"/>
      <c r="FO13" s="171"/>
      <c r="FP13" s="171"/>
      <c r="FQ13" s="171"/>
      <c r="FR13" s="171"/>
      <c r="FS13" s="171"/>
      <c r="FT13" s="171"/>
      <c r="FU13" s="171"/>
      <c r="FV13" s="171"/>
      <c r="FW13" s="171"/>
      <c r="FX13" s="171"/>
      <c r="FY13" s="171"/>
      <c r="FZ13" s="171"/>
      <c r="GA13" s="171"/>
      <c r="GB13" s="171"/>
      <c r="GC13" s="171"/>
      <c r="GD13" s="171"/>
      <c r="GE13" s="171"/>
      <c r="GF13" s="171"/>
      <c r="GG13" s="171"/>
      <c r="GH13" s="171"/>
      <c r="GI13" s="171"/>
      <c r="GJ13" s="171"/>
      <c r="GK13" s="171"/>
      <c r="GL13" s="171"/>
      <c r="GM13" s="171"/>
      <c r="GN13" s="171"/>
      <c r="GO13" s="171"/>
      <c r="GP13" s="171"/>
      <c r="GQ13" s="171"/>
      <c r="GR13" s="171"/>
      <c r="GS13" s="171"/>
      <c r="GT13" s="171"/>
      <c r="GU13" s="171"/>
    </row>
    <row r="14" spans="1:203" s="38" customFormat="1" ht="13.5" thickBot="1">
      <c r="A14" s="397" t="s">
        <v>111</v>
      </c>
      <c r="B14" s="398"/>
      <c r="C14" s="178">
        <f>C15+C16+C17+C18+C19</f>
        <v>377556</v>
      </c>
      <c r="D14" s="178">
        <f>D15+D16+D17+D18+D19</f>
        <v>335558</v>
      </c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  <c r="FH14" s="179"/>
      <c r="FI14" s="179"/>
      <c r="FJ14" s="179"/>
      <c r="FK14" s="179"/>
      <c r="FL14" s="179"/>
      <c r="FM14" s="179"/>
      <c r="FN14" s="179"/>
      <c r="FO14" s="179"/>
      <c r="FP14" s="179"/>
      <c r="FQ14" s="179"/>
      <c r="FR14" s="179"/>
      <c r="FS14" s="179"/>
      <c r="FT14" s="179"/>
      <c r="FU14" s="179"/>
      <c r="FV14" s="179"/>
      <c r="FW14" s="179"/>
      <c r="FX14" s="179"/>
      <c r="FY14" s="179"/>
      <c r="FZ14" s="179"/>
      <c r="GA14" s="179"/>
      <c r="GB14" s="179"/>
      <c r="GC14" s="179"/>
      <c r="GD14" s="179"/>
      <c r="GE14" s="179"/>
      <c r="GF14" s="179"/>
      <c r="GG14" s="179"/>
      <c r="GH14" s="179"/>
      <c r="GI14" s="179"/>
      <c r="GJ14" s="179"/>
      <c r="GK14" s="179"/>
      <c r="GL14" s="179"/>
      <c r="GM14" s="179"/>
      <c r="GN14" s="179"/>
      <c r="GO14" s="179"/>
      <c r="GP14" s="179"/>
      <c r="GQ14" s="179"/>
      <c r="GR14" s="179"/>
      <c r="GS14" s="179"/>
      <c r="GT14" s="179"/>
      <c r="GU14" s="179"/>
    </row>
    <row r="15" spans="1:203" s="166" customFormat="1" ht="12.75">
      <c r="A15" s="180">
        <v>201</v>
      </c>
      <c r="B15" s="181" t="s">
        <v>137</v>
      </c>
      <c r="C15" s="182">
        <v>174685</v>
      </c>
      <c r="D15" s="182">
        <v>172146</v>
      </c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71"/>
      <c r="FM15" s="171"/>
      <c r="FN15" s="171"/>
      <c r="FO15" s="171"/>
      <c r="FP15" s="171"/>
      <c r="FQ15" s="171"/>
      <c r="FR15" s="171"/>
      <c r="FS15" s="171"/>
      <c r="FT15" s="171"/>
      <c r="FU15" s="171"/>
      <c r="FV15" s="171"/>
      <c r="FW15" s="171"/>
      <c r="FX15" s="171"/>
      <c r="FY15" s="171"/>
      <c r="FZ15" s="171"/>
      <c r="GA15" s="171"/>
      <c r="GB15" s="171"/>
      <c r="GC15" s="171"/>
      <c r="GD15" s="171"/>
      <c r="GE15" s="171"/>
      <c r="GF15" s="171"/>
      <c r="GG15" s="171"/>
      <c r="GH15" s="171"/>
      <c r="GI15" s="171"/>
      <c r="GJ15" s="171"/>
      <c r="GK15" s="171"/>
      <c r="GL15" s="171"/>
      <c r="GM15" s="171"/>
      <c r="GN15" s="171"/>
      <c r="GO15" s="171"/>
      <c r="GP15" s="171"/>
      <c r="GQ15" s="171"/>
      <c r="GR15" s="171"/>
      <c r="GS15" s="171"/>
      <c r="GT15" s="171"/>
      <c r="GU15" s="171"/>
    </row>
    <row r="16" spans="1:203" s="166" customFormat="1" ht="12.75">
      <c r="A16" s="180">
        <v>202</v>
      </c>
      <c r="B16" s="184" t="s">
        <v>138</v>
      </c>
      <c r="C16" s="185">
        <v>39961</v>
      </c>
      <c r="D16" s="185">
        <v>39961</v>
      </c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1"/>
      <c r="FK16" s="171"/>
      <c r="FL16" s="171"/>
      <c r="FM16" s="171"/>
      <c r="FN16" s="171"/>
      <c r="FO16" s="171"/>
      <c r="FP16" s="171"/>
      <c r="FQ16" s="171"/>
      <c r="FR16" s="171"/>
      <c r="FS16" s="171"/>
      <c r="FT16" s="171"/>
      <c r="FU16" s="171"/>
      <c r="FV16" s="171"/>
      <c r="FW16" s="171"/>
      <c r="FX16" s="171"/>
      <c r="FY16" s="171"/>
      <c r="FZ16" s="171"/>
      <c r="GA16" s="171"/>
      <c r="GB16" s="171"/>
      <c r="GC16" s="171"/>
      <c r="GD16" s="171"/>
      <c r="GE16" s="171"/>
      <c r="GF16" s="171"/>
      <c r="GG16" s="171"/>
      <c r="GH16" s="171"/>
      <c r="GI16" s="171"/>
      <c r="GJ16" s="171"/>
      <c r="GK16" s="171"/>
      <c r="GL16" s="171"/>
      <c r="GM16" s="171"/>
      <c r="GN16" s="171"/>
      <c r="GO16" s="171"/>
      <c r="GP16" s="171"/>
      <c r="GQ16" s="171"/>
      <c r="GR16" s="171"/>
      <c r="GS16" s="171"/>
      <c r="GT16" s="171"/>
      <c r="GU16" s="171"/>
    </row>
    <row r="17" spans="1:203" s="166" customFormat="1" ht="26.25">
      <c r="A17" s="180">
        <v>205</v>
      </c>
      <c r="B17" s="184" t="s">
        <v>139</v>
      </c>
      <c r="C17" s="185">
        <v>40192</v>
      </c>
      <c r="D17" s="185">
        <v>33485</v>
      </c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  <c r="FL17" s="171"/>
      <c r="FM17" s="171"/>
      <c r="FN17" s="171"/>
      <c r="FO17" s="171"/>
      <c r="FP17" s="171"/>
      <c r="FQ17" s="171"/>
      <c r="FR17" s="171"/>
      <c r="FS17" s="171"/>
      <c r="FT17" s="171"/>
      <c r="FU17" s="171"/>
      <c r="FV17" s="171"/>
      <c r="FW17" s="171"/>
      <c r="FX17" s="171"/>
      <c r="FY17" s="171"/>
      <c r="FZ17" s="171"/>
      <c r="GA17" s="171"/>
      <c r="GB17" s="171"/>
      <c r="GC17" s="171"/>
      <c r="GD17" s="171"/>
      <c r="GE17" s="171"/>
      <c r="GF17" s="171"/>
      <c r="GG17" s="171"/>
      <c r="GH17" s="171"/>
      <c r="GI17" s="171"/>
      <c r="GJ17" s="171"/>
      <c r="GK17" s="171"/>
      <c r="GL17" s="171"/>
      <c r="GM17" s="171"/>
      <c r="GN17" s="171"/>
      <c r="GO17" s="171"/>
      <c r="GP17" s="171"/>
      <c r="GQ17" s="171"/>
      <c r="GR17" s="171"/>
      <c r="GS17" s="171"/>
      <c r="GT17" s="171"/>
      <c r="GU17" s="171"/>
    </row>
    <row r="18" spans="1:203" s="166" customFormat="1" ht="12.75">
      <c r="A18" s="180">
        <v>208</v>
      </c>
      <c r="B18" s="181" t="s">
        <v>140</v>
      </c>
      <c r="C18" s="185">
        <v>47066</v>
      </c>
      <c r="D18" s="185">
        <v>44030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  <c r="GH18" s="171"/>
      <c r="GI18" s="171"/>
      <c r="GJ18" s="171"/>
      <c r="GK18" s="171"/>
      <c r="GL18" s="171"/>
      <c r="GM18" s="171"/>
      <c r="GN18" s="171"/>
      <c r="GO18" s="171"/>
      <c r="GP18" s="171"/>
      <c r="GQ18" s="171"/>
      <c r="GR18" s="171"/>
      <c r="GS18" s="171"/>
      <c r="GT18" s="171"/>
      <c r="GU18" s="171"/>
    </row>
    <row r="19" spans="1:203" s="166" customFormat="1" ht="13.5" thickBot="1">
      <c r="A19" s="180">
        <v>209</v>
      </c>
      <c r="B19" s="184" t="s">
        <v>141</v>
      </c>
      <c r="C19" s="183">
        <v>75652</v>
      </c>
      <c r="D19" s="183">
        <v>45936</v>
      </c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  <c r="FG19" s="171"/>
      <c r="FH19" s="171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1"/>
      <c r="FT19" s="171"/>
      <c r="FU19" s="171"/>
      <c r="FV19" s="171"/>
      <c r="FW19" s="171"/>
      <c r="FX19" s="171"/>
      <c r="FY19" s="171"/>
      <c r="FZ19" s="171"/>
      <c r="GA19" s="171"/>
      <c r="GB19" s="171"/>
      <c r="GC19" s="171"/>
      <c r="GD19" s="171"/>
      <c r="GE19" s="171"/>
      <c r="GF19" s="171"/>
      <c r="GG19" s="171"/>
      <c r="GH19" s="171"/>
      <c r="GI19" s="171"/>
      <c r="GJ19" s="171"/>
      <c r="GK19" s="171"/>
      <c r="GL19" s="171"/>
      <c r="GM19" s="171"/>
      <c r="GN19" s="171"/>
      <c r="GO19" s="171"/>
      <c r="GP19" s="171"/>
      <c r="GQ19" s="171"/>
      <c r="GR19" s="171"/>
      <c r="GS19" s="171"/>
      <c r="GT19" s="171"/>
      <c r="GU19" s="171"/>
    </row>
    <row r="20" spans="1:203" s="38" customFormat="1" ht="13.5" thickBot="1">
      <c r="A20" s="397" t="s">
        <v>112</v>
      </c>
      <c r="B20" s="399"/>
      <c r="C20" s="178">
        <f>C21+C22+C23+C24</f>
        <v>330355</v>
      </c>
      <c r="D20" s="178">
        <f>D21+D22+D23+D24</f>
        <v>303488</v>
      </c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79"/>
      <c r="EM20" s="179"/>
      <c r="EN20" s="179"/>
      <c r="EO20" s="179"/>
      <c r="EP20" s="179"/>
      <c r="EQ20" s="179"/>
      <c r="ER20" s="179"/>
      <c r="ES20" s="179"/>
      <c r="ET20" s="179"/>
      <c r="EU20" s="179"/>
      <c r="EV20" s="179"/>
      <c r="EW20" s="179"/>
      <c r="EX20" s="179"/>
      <c r="EY20" s="179"/>
      <c r="EZ20" s="179"/>
      <c r="FA20" s="179"/>
      <c r="FB20" s="179"/>
      <c r="FC20" s="179"/>
      <c r="FD20" s="179"/>
      <c r="FE20" s="179"/>
      <c r="FF20" s="179"/>
      <c r="FG20" s="179"/>
      <c r="FH20" s="179"/>
      <c r="FI20" s="179"/>
      <c r="FJ20" s="179"/>
      <c r="FK20" s="179"/>
      <c r="FL20" s="179"/>
      <c r="FM20" s="179"/>
      <c r="FN20" s="179"/>
      <c r="FO20" s="179"/>
      <c r="FP20" s="179"/>
      <c r="FQ20" s="179"/>
      <c r="FR20" s="179"/>
      <c r="FS20" s="179"/>
      <c r="FT20" s="179"/>
      <c r="FU20" s="179"/>
      <c r="FV20" s="179"/>
      <c r="FW20" s="179"/>
      <c r="FX20" s="179"/>
      <c r="FY20" s="179"/>
      <c r="FZ20" s="179"/>
      <c r="GA20" s="179"/>
      <c r="GB20" s="179"/>
      <c r="GC20" s="179"/>
      <c r="GD20" s="179"/>
      <c r="GE20" s="179"/>
      <c r="GF20" s="179"/>
      <c r="GG20" s="179"/>
      <c r="GH20" s="179"/>
      <c r="GI20" s="179"/>
      <c r="GJ20" s="179"/>
      <c r="GK20" s="179"/>
      <c r="GL20" s="179"/>
      <c r="GM20" s="179"/>
      <c r="GN20" s="179"/>
      <c r="GO20" s="179"/>
      <c r="GP20" s="179"/>
      <c r="GQ20" s="179"/>
      <c r="GR20" s="179"/>
      <c r="GS20" s="179"/>
      <c r="GT20" s="179"/>
      <c r="GU20" s="179"/>
    </row>
    <row r="21" spans="1:203" s="166" customFormat="1" ht="26.25">
      <c r="A21" s="186">
        <v>551</v>
      </c>
      <c r="B21" s="187" t="s">
        <v>142</v>
      </c>
      <c r="C21" s="182">
        <v>187627</v>
      </c>
      <c r="D21" s="182">
        <v>169599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1"/>
      <c r="FL21" s="171"/>
      <c r="FM21" s="171"/>
      <c r="FN21" s="171"/>
      <c r="FO21" s="171"/>
      <c r="FP21" s="171"/>
      <c r="FQ21" s="171"/>
      <c r="FR21" s="171"/>
      <c r="FS21" s="171"/>
      <c r="FT21" s="171"/>
      <c r="FU21" s="171"/>
      <c r="FV21" s="171"/>
      <c r="FW21" s="171"/>
      <c r="FX21" s="171"/>
      <c r="FY21" s="171"/>
      <c r="FZ21" s="171"/>
      <c r="GA21" s="171"/>
      <c r="GB21" s="171"/>
      <c r="GC21" s="171"/>
      <c r="GD21" s="171"/>
      <c r="GE21" s="171"/>
      <c r="GF21" s="171"/>
      <c r="GG21" s="171"/>
      <c r="GH21" s="171"/>
      <c r="GI21" s="171"/>
      <c r="GJ21" s="171"/>
      <c r="GK21" s="171"/>
      <c r="GL21" s="171"/>
      <c r="GM21" s="171"/>
      <c r="GN21" s="171"/>
      <c r="GO21" s="171"/>
      <c r="GP21" s="171"/>
      <c r="GQ21" s="171"/>
      <c r="GR21" s="171"/>
      <c r="GS21" s="171"/>
      <c r="GT21" s="171"/>
      <c r="GU21" s="171"/>
    </row>
    <row r="22" spans="1:203" s="166" customFormat="1" ht="12.75">
      <c r="A22" s="186">
        <v>552</v>
      </c>
      <c r="B22" s="187" t="s">
        <v>143</v>
      </c>
      <c r="C22" s="185">
        <v>23231</v>
      </c>
      <c r="D22" s="185">
        <v>23119</v>
      </c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  <c r="GS22" s="171"/>
      <c r="GT22" s="171"/>
      <c r="GU22" s="171"/>
    </row>
    <row r="23" spans="1:203" s="166" customFormat="1" ht="12.75">
      <c r="A23" s="186">
        <v>560</v>
      </c>
      <c r="B23" s="187" t="s">
        <v>144</v>
      </c>
      <c r="C23" s="185">
        <v>82034</v>
      </c>
      <c r="D23" s="185">
        <v>76321</v>
      </c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1"/>
      <c r="GN23" s="171"/>
      <c r="GO23" s="171"/>
      <c r="GP23" s="171"/>
      <c r="GQ23" s="171"/>
      <c r="GR23" s="171"/>
      <c r="GS23" s="171"/>
      <c r="GT23" s="171"/>
      <c r="GU23" s="171"/>
    </row>
    <row r="24" spans="1:203" s="166" customFormat="1" ht="13.5" thickBot="1">
      <c r="A24" s="186">
        <v>580</v>
      </c>
      <c r="B24" s="187" t="s">
        <v>145</v>
      </c>
      <c r="C24" s="183">
        <v>37463</v>
      </c>
      <c r="D24" s="183">
        <v>34449</v>
      </c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1"/>
      <c r="FL24" s="171"/>
      <c r="FM24" s="171"/>
      <c r="FN24" s="171"/>
      <c r="FO24" s="171"/>
      <c r="FP24" s="171"/>
      <c r="FQ24" s="171"/>
      <c r="FR24" s="171"/>
      <c r="FS24" s="171"/>
      <c r="FT24" s="171"/>
      <c r="FU24" s="171"/>
      <c r="FV24" s="171"/>
      <c r="FW24" s="171"/>
      <c r="FX24" s="171"/>
      <c r="FY24" s="171"/>
      <c r="FZ24" s="171"/>
      <c r="GA24" s="171"/>
      <c r="GB24" s="171"/>
      <c r="GC24" s="171"/>
      <c r="GD24" s="171"/>
      <c r="GE24" s="171"/>
      <c r="GF24" s="171"/>
      <c r="GG24" s="171"/>
      <c r="GH24" s="171"/>
      <c r="GI24" s="171"/>
      <c r="GJ24" s="171"/>
      <c r="GK24" s="171"/>
      <c r="GL24" s="171"/>
      <c r="GM24" s="171"/>
      <c r="GN24" s="171"/>
      <c r="GO24" s="171"/>
      <c r="GP24" s="171"/>
      <c r="GQ24" s="171"/>
      <c r="GR24" s="171"/>
      <c r="GS24" s="171"/>
      <c r="GT24" s="171"/>
      <c r="GU24" s="171"/>
    </row>
    <row r="25" spans="1:203" s="38" customFormat="1" ht="13.5" thickBot="1">
      <c r="A25" s="397" t="s">
        <v>113</v>
      </c>
      <c r="B25" s="398"/>
      <c r="C25" s="178">
        <f>C26+C27+C28+C29+C30+C31+C32+C33+C34+C35+C36+C37+C38+C39+C40</f>
        <v>838118</v>
      </c>
      <c r="D25" s="178">
        <f>D26+D27+D28+D29+D30+D31+D32+D33+D34+D35+D36+D37+D38+D39+D40</f>
        <v>781164</v>
      </c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179"/>
      <c r="EW25" s="179"/>
      <c r="EX25" s="179"/>
      <c r="EY25" s="179"/>
      <c r="EZ25" s="179"/>
      <c r="FA25" s="179"/>
      <c r="FB25" s="179"/>
      <c r="FC25" s="179"/>
      <c r="FD25" s="179"/>
      <c r="FE25" s="179"/>
      <c r="FF25" s="179"/>
      <c r="FG25" s="179"/>
      <c r="FH25" s="179"/>
      <c r="FI25" s="179"/>
      <c r="FJ25" s="179"/>
      <c r="FK25" s="179"/>
      <c r="FL25" s="179"/>
      <c r="FM25" s="179"/>
      <c r="FN25" s="179"/>
      <c r="FO25" s="179"/>
      <c r="FP25" s="179"/>
      <c r="FQ25" s="179"/>
      <c r="FR25" s="179"/>
      <c r="FS25" s="179"/>
      <c r="FT25" s="179"/>
      <c r="FU25" s="179"/>
      <c r="FV25" s="179"/>
      <c r="FW25" s="179"/>
      <c r="FX25" s="179"/>
      <c r="FY25" s="179"/>
      <c r="FZ25" s="179"/>
      <c r="GA25" s="179"/>
      <c r="GB25" s="179"/>
      <c r="GC25" s="179"/>
      <c r="GD25" s="179"/>
      <c r="GE25" s="179"/>
      <c r="GF25" s="179"/>
      <c r="GG25" s="179"/>
      <c r="GH25" s="179"/>
      <c r="GI25" s="179"/>
      <c r="GJ25" s="179"/>
      <c r="GK25" s="179"/>
      <c r="GL25" s="179"/>
      <c r="GM25" s="179"/>
      <c r="GN25" s="179"/>
      <c r="GO25" s="179"/>
      <c r="GP25" s="179"/>
      <c r="GQ25" s="179"/>
      <c r="GR25" s="179"/>
      <c r="GS25" s="179"/>
      <c r="GT25" s="179"/>
      <c r="GU25" s="179"/>
    </row>
    <row r="26" spans="1:203" s="166" customFormat="1" ht="12.75">
      <c r="A26" s="188">
        <v>1011</v>
      </c>
      <c r="B26" s="189" t="s">
        <v>114</v>
      </c>
      <c r="C26" s="182">
        <v>136199</v>
      </c>
      <c r="D26" s="190">
        <v>129668</v>
      </c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1"/>
      <c r="FT26" s="171"/>
      <c r="FU26" s="171"/>
      <c r="FV26" s="171"/>
      <c r="FW26" s="171"/>
      <c r="FX26" s="171"/>
      <c r="FY26" s="171"/>
      <c r="FZ26" s="171"/>
      <c r="GA26" s="171"/>
      <c r="GB26" s="171"/>
      <c r="GC26" s="171"/>
      <c r="GD26" s="171"/>
      <c r="GE26" s="171"/>
      <c r="GF26" s="171"/>
      <c r="GG26" s="171"/>
      <c r="GH26" s="171"/>
      <c r="GI26" s="171"/>
      <c r="GJ26" s="171"/>
      <c r="GK26" s="171"/>
      <c r="GL26" s="171"/>
      <c r="GM26" s="171"/>
      <c r="GN26" s="171"/>
      <c r="GO26" s="171"/>
      <c r="GP26" s="171"/>
      <c r="GQ26" s="171"/>
      <c r="GR26" s="171"/>
      <c r="GS26" s="171"/>
      <c r="GT26" s="171"/>
      <c r="GU26" s="171"/>
    </row>
    <row r="27" spans="1:203" s="166" customFormat="1" ht="12.75">
      <c r="A27" s="180">
        <v>1012</v>
      </c>
      <c r="B27" s="191" t="s">
        <v>115</v>
      </c>
      <c r="C27" s="185">
        <v>1523</v>
      </c>
      <c r="D27" s="192">
        <v>482</v>
      </c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1"/>
      <c r="FL27" s="171"/>
      <c r="FM27" s="171"/>
      <c r="FN27" s="171"/>
      <c r="FO27" s="171"/>
      <c r="FP27" s="171"/>
      <c r="FQ27" s="171"/>
      <c r="FR27" s="171"/>
      <c r="FS27" s="171"/>
      <c r="FT27" s="171"/>
      <c r="FU27" s="171"/>
      <c r="FV27" s="171"/>
      <c r="FW27" s="171"/>
      <c r="FX27" s="171"/>
      <c r="FY27" s="171"/>
      <c r="FZ27" s="171"/>
      <c r="GA27" s="171"/>
      <c r="GB27" s="171"/>
      <c r="GC27" s="171"/>
      <c r="GD27" s="171"/>
      <c r="GE27" s="171"/>
      <c r="GF27" s="171"/>
      <c r="GG27" s="171"/>
      <c r="GH27" s="171"/>
      <c r="GI27" s="171"/>
      <c r="GJ27" s="171"/>
      <c r="GK27" s="171"/>
      <c r="GL27" s="171"/>
      <c r="GM27" s="171"/>
      <c r="GN27" s="171"/>
      <c r="GO27" s="171"/>
      <c r="GP27" s="171"/>
      <c r="GQ27" s="171"/>
      <c r="GR27" s="171"/>
      <c r="GS27" s="171"/>
      <c r="GT27" s="171"/>
      <c r="GU27" s="171"/>
    </row>
    <row r="28" spans="1:203" s="166" customFormat="1" ht="12.75">
      <c r="A28" s="180">
        <v>1013</v>
      </c>
      <c r="B28" s="191" t="s">
        <v>116</v>
      </c>
      <c r="C28" s="185">
        <v>30500</v>
      </c>
      <c r="D28" s="192">
        <v>28100</v>
      </c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1"/>
      <c r="FL28" s="171"/>
      <c r="FM28" s="171"/>
      <c r="FN28" s="171"/>
      <c r="FO28" s="171"/>
      <c r="FP28" s="171"/>
      <c r="FQ28" s="171"/>
      <c r="FR28" s="171"/>
      <c r="FS28" s="171"/>
      <c r="FT28" s="171"/>
      <c r="FU28" s="171"/>
      <c r="FV28" s="171"/>
      <c r="FW28" s="171"/>
      <c r="FX28" s="171"/>
      <c r="FY28" s="171"/>
      <c r="FZ28" s="171"/>
      <c r="GA28" s="171"/>
      <c r="GB28" s="171"/>
      <c r="GC28" s="171"/>
      <c r="GD28" s="171"/>
      <c r="GE28" s="171"/>
      <c r="GF28" s="171"/>
      <c r="GG28" s="171"/>
      <c r="GH28" s="171"/>
      <c r="GI28" s="171"/>
      <c r="GJ28" s="171"/>
      <c r="GK28" s="171"/>
      <c r="GL28" s="171"/>
      <c r="GM28" s="171"/>
      <c r="GN28" s="171"/>
      <c r="GO28" s="171"/>
      <c r="GP28" s="171"/>
      <c r="GQ28" s="171"/>
      <c r="GR28" s="171"/>
      <c r="GS28" s="171"/>
      <c r="GT28" s="171"/>
      <c r="GU28" s="171"/>
    </row>
    <row r="29" spans="1:203" s="166" customFormat="1" ht="12.75">
      <c r="A29" s="180">
        <v>1014</v>
      </c>
      <c r="B29" s="191" t="s">
        <v>235</v>
      </c>
      <c r="C29" s="185">
        <v>13782</v>
      </c>
      <c r="D29" s="192">
        <v>13782</v>
      </c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  <c r="GH29" s="171"/>
      <c r="GI29" s="171"/>
      <c r="GJ29" s="171"/>
      <c r="GK29" s="171"/>
      <c r="GL29" s="171"/>
      <c r="GM29" s="171"/>
      <c r="GN29" s="171"/>
      <c r="GO29" s="171"/>
      <c r="GP29" s="171"/>
      <c r="GQ29" s="171"/>
      <c r="GR29" s="171"/>
      <c r="GS29" s="171"/>
      <c r="GT29" s="171"/>
      <c r="GU29" s="171"/>
    </row>
    <row r="30" spans="1:203" s="166" customFormat="1" ht="12.75">
      <c r="A30" s="180">
        <v>1015</v>
      </c>
      <c r="B30" s="191" t="s">
        <v>117</v>
      </c>
      <c r="C30" s="185">
        <v>104293</v>
      </c>
      <c r="D30" s="193">
        <v>98936</v>
      </c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71"/>
      <c r="FH30" s="171"/>
      <c r="FI30" s="171"/>
      <c r="FJ30" s="171"/>
      <c r="FK30" s="171"/>
      <c r="FL30" s="171"/>
      <c r="FM30" s="171"/>
      <c r="FN30" s="171"/>
      <c r="FO30" s="171"/>
      <c r="FP30" s="171"/>
      <c r="FQ30" s="171"/>
      <c r="FR30" s="171"/>
      <c r="FS30" s="171"/>
      <c r="FT30" s="171"/>
      <c r="FU30" s="171"/>
      <c r="FV30" s="171"/>
      <c r="FW30" s="171"/>
      <c r="FX30" s="171"/>
      <c r="FY30" s="171"/>
      <c r="FZ30" s="171"/>
      <c r="GA30" s="171"/>
      <c r="GB30" s="171"/>
      <c r="GC30" s="171"/>
      <c r="GD30" s="171"/>
      <c r="GE30" s="171"/>
      <c r="GF30" s="171"/>
      <c r="GG30" s="171"/>
      <c r="GH30" s="171"/>
      <c r="GI30" s="171"/>
      <c r="GJ30" s="171"/>
      <c r="GK30" s="171"/>
      <c r="GL30" s="171"/>
      <c r="GM30" s="171"/>
      <c r="GN30" s="171"/>
      <c r="GO30" s="171"/>
      <c r="GP30" s="171"/>
      <c r="GQ30" s="171"/>
      <c r="GR30" s="171"/>
      <c r="GS30" s="171"/>
      <c r="GT30" s="171"/>
      <c r="GU30" s="171"/>
    </row>
    <row r="31" spans="1:203" s="166" customFormat="1" ht="12.75">
      <c r="A31" s="180">
        <v>1016</v>
      </c>
      <c r="B31" s="191" t="s">
        <v>118</v>
      </c>
      <c r="C31" s="185">
        <v>259799</v>
      </c>
      <c r="D31" s="192">
        <v>222322</v>
      </c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  <c r="FU31" s="171"/>
      <c r="FV31" s="171"/>
      <c r="FW31" s="171"/>
      <c r="FX31" s="171"/>
      <c r="FY31" s="171"/>
      <c r="FZ31" s="171"/>
      <c r="GA31" s="171"/>
      <c r="GB31" s="171"/>
      <c r="GC31" s="171"/>
      <c r="GD31" s="171"/>
      <c r="GE31" s="171"/>
      <c r="GF31" s="171"/>
      <c r="GG31" s="171"/>
      <c r="GH31" s="171"/>
      <c r="GI31" s="171"/>
      <c r="GJ31" s="171"/>
      <c r="GK31" s="171"/>
      <c r="GL31" s="171"/>
      <c r="GM31" s="171"/>
      <c r="GN31" s="171"/>
      <c r="GO31" s="171"/>
      <c r="GP31" s="171"/>
      <c r="GQ31" s="171"/>
      <c r="GR31" s="171"/>
      <c r="GS31" s="171"/>
      <c r="GT31" s="171"/>
      <c r="GU31" s="171"/>
    </row>
    <row r="32" spans="1:203" s="166" customFormat="1" ht="12.75">
      <c r="A32" s="180">
        <v>1020</v>
      </c>
      <c r="B32" s="194" t="s">
        <v>146</v>
      </c>
      <c r="C32" s="185">
        <v>169831</v>
      </c>
      <c r="D32" s="192">
        <v>166659</v>
      </c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  <c r="FV32" s="171"/>
      <c r="FW32" s="171"/>
      <c r="FX32" s="171"/>
      <c r="FY32" s="171"/>
      <c r="FZ32" s="171"/>
      <c r="GA32" s="171"/>
      <c r="GB32" s="171"/>
      <c r="GC32" s="171"/>
      <c r="GD32" s="171"/>
      <c r="GE32" s="171"/>
      <c r="GF32" s="171"/>
      <c r="GG32" s="171"/>
      <c r="GH32" s="171"/>
      <c r="GI32" s="171"/>
      <c r="GJ32" s="171"/>
      <c r="GK32" s="171"/>
      <c r="GL32" s="171"/>
      <c r="GM32" s="171"/>
      <c r="GN32" s="171"/>
      <c r="GO32" s="171"/>
      <c r="GP32" s="171"/>
      <c r="GQ32" s="171"/>
      <c r="GR32" s="171"/>
      <c r="GS32" s="171"/>
      <c r="GT32" s="171"/>
      <c r="GU32" s="171"/>
    </row>
    <row r="33" spans="1:203" s="166" customFormat="1" ht="12.75">
      <c r="A33" s="180">
        <v>1030</v>
      </c>
      <c r="B33" s="191" t="s">
        <v>119</v>
      </c>
      <c r="C33" s="185">
        <v>55990</v>
      </c>
      <c r="D33" s="192">
        <v>55990</v>
      </c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1"/>
      <c r="GA33" s="171"/>
      <c r="GB33" s="171"/>
      <c r="GC33" s="171"/>
      <c r="GD33" s="171"/>
      <c r="GE33" s="171"/>
      <c r="GF33" s="171"/>
      <c r="GG33" s="171"/>
      <c r="GH33" s="171"/>
      <c r="GI33" s="171"/>
      <c r="GJ33" s="171"/>
      <c r="GK33" s="171"/>
      <c r="GL33" s="171"/>
      <c r="GM33" s="171"/>
      <c r="GN33" s="171"/>
      <c r="GO33" s="171"/>
      <c r="GP33" s="171"/>
      <c r="GQ33" s="171"/>
      <c r="GR33" s="171"/>
      <c r="GS33" s="171"/>
      <c r="GT33" s="171"/>
      <c r="GU33" s="171"/>
    </row>
    <row r="34" spans="1:203" s="166" customFormat="1" ht="12.75">
      <c r="A34" s="180">
        <v>1051</v>
      </c>
      <c r="B34" s="191" t="s">
        <v>147</v>
      </c>
      <c r="C34" s="185">
        <v>8921</v>
      </c>
      <c r="D34" s="192">
        <v>8431</v>
      </c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  <c r="FF34" s="171"/>
      <c r="FG34" s="171"/>
      <c r="FH34" s="171"/>
      <c r="FI34" s="171"/>
      <c r="FJ34" s="171"/>
      <c r="FK34" s="171"/>
      <c r="FL34" s="171"/>
      <c r="FM34" s="171"/>
      <c r="FN34" s="171"/>
      <c r="FO34" s="171"/>
      <c r="FP34" s="171"/>
      <c r="FQ34" s="171"/>
      <c r="FR34" s="171"/>
      <c r="FS34" s="171"/>
      <c r="FT34" s="171"/>
      <c r="FU34" s="171"/>
      <c r="FV34" s="171"/>
      <c r="FW34" s="171"/>
      <c r="FX34" s="171"/>
      <c r="FY34" s="171"/>
      <c r="FZ34" s="171"/>
      <c r="GA34" s="171"/>
      <c r="GB34" s="171"/>
      <c r="GC34" s="171"/>
      <c r="GD34" s="171"/>
      <c r="GE34" s="171"/>
      <c r="GF34" s="171"/>
      <c r="GG34" s="171"/>
      <c r="GH34" s="171"/>
      <c r="GI34" s="171"/>
      <c r="GJ34" s="171"/>
      <c r="GK34" s="171"/>
      <c r="GL34" s="171"/>
      <c r="GM34" s="171"/>
      <c r="GN34" s="171"/>
      <c r="GO34" s="171"/>
      <c r="GP34" s="171"/>
      <c r="GQ34" s="171"/>
      <c r="GR34" s="171"/>
      <c r="GS34" s="171"/>
      <c r="GT34" s="171"/>
      <c r="GU34" s="171"/>
    </row>
    <row r="35" spans="1:203" s="166" customFormat="1" ht="12.75">
      <c r="A35" s="180">
        <v>1062</v>
      </c>
      <c r="B35" s="194" t="s">
        <v>148</v>
      </c>
      <c r="C35" s="185">
        <v>14652</v>
      </c>
      <c r="D35" s="192">
        <v>14352</v>
      </c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1"/>
      <c r="GM35" s="171"/>
      <c r="GN35" s="171"/>
      <c r="GO35" s="171"/>
      <c r="GP35" s="171"/>
      <c r="GQ35" s="171"/>
      <c r="GR35" s="171"/>
      <c r="GS35" s="171"/>
      <c r="GT35" s="171"/>
      <c r="GU35" s="171"/>
    </row>
    <row r="36" spans="1:203" s="166" customFormat="1" ht="12.75">
      <c r="A36" s="180">
        <v>1063</v>
      </c>
      <c r="B36" s="194" t="s">
        <v>242</v>
      </c>
      <c r="C36" s="185">
        <v>200</v>
      </c>
      <c r="D36" s="192">
        <v>200</v>
      </c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1"/>
      <c r="FY36" s="171"/>
      <c r="FZ36" s="171"/>
      <c r="GA36" s="171"/>
      <c r="GB36" s="171"/>
      <c r="GC36" s="171"/>
      <c r="GD36" s="171"/>
      <c r="GE36" s="171"/>
      <c r="GF36" s="171"/>
      <c r="GG36" s="171"/>
      <c r="GH36" s="171"/>
      <c r="GI36" s="171"/>
      <c r="GJ36" s="171"/>
      <c r="GK36" s="171"/>
      <c r="GL36" s="171"/>
      <c r="GM36" s="171"/>
      <c r="GN36" s="171"/>
      <c r="GO36" s="171"/>
      <c r="GP36" s="171"/>
      <c r="GQ36" s="171"/>
      <c r="GR36" s="171"/>
      <c r="GS36" s="171"/>
      <c r="GT36" s="171"/>
      <c r="GU36" s="171"/>
    </row>
    <row r="37" spans="1:203" s="166" customFormat="1" ht="12.75">
      <c r="A37" s="180">
        <v>1092</v>
      </c>
      <c r="B37" s="191" t="s">
        <v>120</v>
      </c>
      <c r="C37" s="185">
        <v>4100</v>
      </c>
      <c r="D37" s="192">
        <v>4100</v>
      </c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</row>
    <row r="38" spans="1:203" s="166" customFormat="1" ht="12.75">
      <c r="A38" s="195">
        <v>1098</v>
      </c>
      <c r="B38" s="196" t="s">
        <v>121</v>
      </c>
      <c r="C38" s="185">
        <v>11014</v>
      </c>
      <c r="D38" s="192">
        <v>10828</v>
      </c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  <c r="FF38" s="171"/>
      <c r="FG38" s="171"/>
      <c r="FH38" s="171"/>
      <c r="FI38" s="171"/>
      <c r="FJ38" s="171"/>
      <c r="FK38" s="171"/>
      <c r="FL38" s="171"/>
      <c r="FM38" s="171"/>
      <c r="FN38" s="171"/>
      <c r="FO38" s="171"/>
      <c r="FP38" s="171"/>
      <c r="FQ38" s="171"/>
      <c r="FR38" s="171"/>
      <c r="FS38" s="171"/>
      <c r="FT38" s="171"/>
      <c r="FU38" s="171"/>
      <c r="FV38" s="171"/>
      <c r="FW38" s="171"/>
      <c r="FX38" s="171"/>
      <c r="FY38" s="171"/>
      <c r="FZ38" s="171"/>
      <c r="GA38" s="171"/>
      <c r="GB38" s="171"/>
      <c r="GC38" s="171"/>
      <c r="GD38" s="171"/>
      <c r="GE38" s="171"/>
      <c r="GF38" s="171"/>
      <c r="GG38" s="171"/>
      <c r="GH38" s="171"/>
      <c r="GI38" s="171"/>
      <c r="GJ38" s="171"/>
      <c r="GK38" s="171"/>
      <c r="GL38" s="171"/>
      <c r="GM38" s="171"/>
      <c r="GN38" s="171"/>
      <c r="GO38" s="171"/>
      <c r="GP38" s="171"/>
      <c r="GQ38" s="171"/>
      <c r="GR38" s="171"/>
      <c r="GS38" s="171"/>
      <c r="GT38" s="171"/>
      <c r="GU38" s="171"/>
    </row>
    <row r="39" spans="1:203" s="166" customFormat="1" ht="12.75">
      <c r="A39" s="197" t="s">
        <v>234</v>
      </c>
      <c r="B39" s="198" t="s">
        <v>185</v>
      </c>
      <c r="C39" s="199">
        <v>26734</v>
      </c>
      <c r="D39" s="200">
        <v>26734</v>
      </c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1"/>
      <c r="GE39" s="171"/>
      <c r="GF39" s="171"/>
      <c r="GG39" s="171"/>
      <c r="GH39" s="171"/>
      <c r="GI39" s="171"/>
      <c r="GJ39" s="171"/>
      <c r="GK39" s="171"/>
      <c r="GL39" s="171"/>
      <c r="GM39" s="171"/>
      <c r="GN39" s="171"/>
      <c r="GO39" s="171"/>
      <c r="GP39" s="171"/>
      <c r="GQ39" s="171"/>
      <c r="GR39" s="171"/>
      <c r="GS39" s="171"/>
      <c r="GT39" s="171"/>
      <c r="GU39" s="171"/>
    </row>
    <row r="40" spans="1:203" s="166" customFormat="1" ht="13.5" thickBot="1">
      <c r="A40" s="201" t="s">
        <v>249</v>
      </c>
      <c r="B40" s="202" t="s">
        <v>250</v>
      </c>
      <c r="C40" s="183">
        <v>580</v>
      </c>
      <c r="D40" s="203">
        <v>580</v>
      </c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  <c r="FF40" s="171"/>
      <c r="FG40" s="171"/>
      <c r="FH40" s="171"/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1"/>
      <c r="GG40" s="171"/>
      <c r="GH40" s="171"/>
      <c r="GI40" s="171"/>
      <c r="GJ40" s="171"/>
      <c r="GK40" s="171"/>
      <c r="GL40" s="171"/>
      <c r="GM40" s="171"/>
      <c r="GN40" s="171"/>
      <c r="GO40" s="171"/>
      <c r="GP40" s="171"/>
      <c r="GQ40" s="171"/>
      <c r="GR40" s="171"/>
      <c r="GS40" s="171"/>
      <c r="GT40" s="171"/>
      <c r="GU40" s="171"/>
    </row>
    <row r="41" spans="1:203" s="38" customFormat="1" ht="13.5" thickBot="1">
      <c r="A41" s="395" t="s">
        <v>122</v>
      </c>
      <c r="B41" s="396"/>
      <c r="C41" s="178">
        <f>C42</f>
        <v>3411</v>
      </c>
      <c r="D41" s="178">
        <f>D42</f>
        <v>1662</v>
      </c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79"/>
      <c r="FB41" s="179"/>
      <c r="FC41" s="179"/>
      <c r="FD41" s="179"/>
      <c r="FE41" s="179"/>
      <c r="FF41" s="179"/>
      <c r="FG41" s="179"/>
      <c r="FH41" s="179"/>
      <c r="FI41" s="179"/>
      <c r="FJ41" s="179"/>
      <c r="FK41" s="179"/>
      <c r="FL41" s="179"/>
      <c r="FM41" s="179"/>
      <c r="FN41" s="179"/>
      <c r="FO41" s="179"/>
      <c r="FP41" s="179"/>
      <c r="FQ41" s="179"/>
      <c r="FR41" s="179"/>
      <c r="FS41" s="179"/>
      <c r="FT41" s="179"/>
      <c r="FU41" s="179"/>
      <c r="FV41" s="179"/>
      <c r="FW41" s="179"/>
      <c r="FX41" s="179"/>
      <c r="FY41" s="179"/>
      <c r="FZ41" s="179"/>
      <c r="GA41" s="179"/>
      <c r="GB41" s="179"/>
      <c r="GC41" s="179"/>
      <c r="GD41" s="179"/>
      <c r="GE41" s="179"/>
      <c r="GF41" s="179"/>
      <c r="GG41" s="179"/>
      <c r="GH41" s="179"/>
      <c r="GI41" s="179"/>
      <c r="GJ41" s="179"/>
      <c r="GK41" s="179"/>
      <c r="GL41" s="179"/>
      <c r="GM41" s="179"/>
      <c r="GN41" s="179"/>
      <c r="GO41" s="179"/>
      <c r="GP41" s="179"/>
      <c r="GQ41" s="179"/>
      <c r="GR41" s="179"/>
      <c r="GS41" s="179"/>
      <c r="GT41" s="179"/>
      <c r="GU41" s="179"/>
    </row>
    <row r="42" spans="1:203" s="166" customFormat="1" ht="13.5" thickBot="1">
      <c r="A42" s="180">
        <v>2224</v>
      </c>
      <c r="B42" s="181" t="s">
        <v>149</v>
      </c>
      <c r="C42" s="204">
        <v>3411</v>
      </c>
      <c r="D42" s="204">
        <v>1662</v>
      </c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1"/>
      <c r="FK42" s="171"/>
      <c r="FL42" s="171"/>
      <c r="FM42" s="171"/>
      <c r="FN42" s="171"/>
      <c r="FO42" s="171"/>
      <c r="FP42" s="171"/>
      <c r="FQ42" s="171"/>
      <c r="FR42" s="171"/>
      <c r="FS42" s="171"/>
      <c r="FT42" s="171"/>
      <c r="FU42" s="171"/>
      <c r="FV42" s="171"/>
      <c r="FW42" s="171"/>
      <c r="FX42" s="171"/>
      <c r="FY42" s="171"/>
      <c r="FZ42" s="171"/>
      <c r="GA42" s="171"/>
      <c r="GB42" s="171"/>
      <c r="GC42" s="171"/>
      <c r="GD42" s="171"/>
      <c r="GE42" s="171"/>
      <c r="GF42" s="171"/>
      <c r="GG42" s="171"/>
      <c r="GH42" s="171"/>
      <c r="GI42" s="171"/>
      <c r="GJ42" s="171"/>
      <c r="GK42" s="171"/>
      <c r="GL42" s="171"/>
      <c r="GM42" s="171"/>
      <c r="GN42" s="171"/>
      <c r="GO42" s="171"/>
      <c r="GP42" s="171"/>
      <c r="GQ42" s="171"/>
      <c r="GR42" s="171"/>
      <c r="GS42" s="171"/>
      <c r="GT42" s="171"/>
      <c r="GU42" s="171"/>
    </row>
    <row r="43" spans="1:203" s="38" customFormat="1" ht="13.5" thickBot="1">
      <c r="A43" s="395" t="s">
        <v>123</v>
      </c>
      <c r="B43" s="396"/>
      <c r="C43" s="178">
        <v>5916</v>
      </c>
      <c r="D43" s="178">
        <v>5916</v>
      </c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79"/>
      <c r="FB43" s="179"/>
      <c r="FC43" s="179"/>
      <c r="FD43" s="179"/>
      <c r="FE43" s="179"/>
      <c r="FF43" s="179"/>
      <c r="FG43" s="179"/>
      <c r="FH43" s="179"/>
      <c r="FI43" s="179"/>
      <c r="FJ43" s="179"/>
      <c r="FK43" s="179"/>
      <c r="FL43" s="179"/>
      <c r="FM43" s="179"/>
      <c r="FN43" s="179"/>
      <c r="FO43" s="179"/>
      <c r="FP43" s="179"/>
      <c r="FQ43" s="179"/>
      <c r="FR43" s="179"/>
      <c r="FS43" s="179"/>
      <c r="FT43" s="179"/>
      <c r="FU43" s="179"/>
      <c r="FV43" s="179"/>
      <c r="FW43" s="179"/>
      <c r="FX43" s="179"/>
      <c r="FY43" s="179"/>
      <c r="FZ43" s="179"/>
      <c r="GA43" s="179"/>
      <c r="GB43" s="179"/>
      <c r="GC43" s="179"/>
      <c r="GD43" s="179"/>
      <c r="GE43" s="179"/>
      <c r="GF43" s="179"/>
      <c r="GG43" s="179"/>
      <c r="GH43" s="179"/>
      <c r="GI43" s="179"/>
      <c r="GJ43" s="179"/>
      <c r="GK43" s="179"/>
      <c r="GL43" s="179"/>
      <c r="GM43" s="179"/>
      <c r="GN43" s="179"/>
      <c r="GO43" s="179"/>
      <c r="GP43" s="179"/>
      <c r="GQ43" s="179"/>
      <c r="GR43" s="179"/>
      <c r="GS43" s="179"/>
      <c r="GT43" s="179"/>
      <c r="GU43" s="179"/>
    </row>
    <row r="44" spans="1:203" s="38" customFormat="1" ht="13.5" thickBot="1">
      <c r="A44" s="395" t="s">
        <v>124</v>
      </c>
      <c r="B44" s="396"/>
      <c r="C44" s="178">
        <f>C45+C46</f>
        <v>13235</v>
      </c>
      <c r="D44" s="178">
        <f>D45+D46</f>
        <v>13235</v>
      </c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79"/>
      <c r="FB44" s="179"/>
      <c r="FC44" s="179"/>
      <c r="FD44" s="179"/>
      <c r="FE44" s="179"/>
      <c r="FF44" s="179"/>
      <c r="FG44" s="179"/>
      <c r="FH44" s="179"/>
      <c r="FI44" s="179"/>
      <c r="FJ44" s="179"/>
      <c r="FK44" s="179"/>
      <c r="FL44" s="179"/>
      <c r="FM44" s="179"/>
      <c r="FN44" s="179"/>
      <c r="FO44" s="179"/>
      <c r="FP44" s="179"/>
      <c r="FQ44" s="179"/>
      <c r="FR44" s="179"/>
      <c r="FS44" s="179"/>
      <c r="FT44" s="179"/>
      <c r="FU44" s="179"/>
      <c r="FV44" s="179"/>
      <c r="FW44" s="179"/>
      <c r="FX44" s="179"/>
      <c r="FY44" s="179"/>
      <c r="FZ44" s="179"/>
      <c r="GA44" s="179"/>
      <c r="GB44" s="179"/>
      <c r="GC44" s="179"/>
      <c r="GD44" s="179"/>
      <c r="GE44" s="179"/>
      <c r="GF44" s="179"/>
      <c r="GG44" s="179"/>
      <c r="GH44" s="179"/>
      <c r="GI44" s="179"/>
      <c r="GJ44" s="179"/>
      <c r="GK44" s="179"/>
      <c r="GL44" s="179"/>
      <c r="GM44" s="179"/>
      <c r="GN44" s="179"/>
      <c r="GO44" s="179"/>
      <c r="GP44" s="179"/>
      <c r="GQ44" s="179"/>
      <c r="GR44" s="179"/>
      <c r="GS44" s="179"/>
      <c r="GT44" s="179"/>
      <c r="GU44" s="179"/>
    </row>
    <row r="45" spans="1:203" s="166" customFormat="1" ht="12.75">
      <c r="A45" s="180">
        <v>4214</v>
      </c>
      <c r="B45" s="181" t="s">
        <v>309</v>
      </c>
      <c r="C45" s="182">
        <v>6995</v>
      </c>
      <c r="D45" s="182">
        <v>6995</v>
      </c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R45" s="171"/>
      <c r="ES45" s="171"/>
      <c r="ET45" s="171"/>
      <c r="EU45" s="171"/>
      <c r="EV45" s="171"/>
      <c r="EW45" s="171"/>
      <c r="EX45" s="171"/>
      <c r="EY45" s="171"/>
      <c r="EZ45" s="171"/>
      <c r="FA45" s="171"/>
      <c r="FB45" s="171"/>
      <c r="FC45" s="171"/>
      <c r="FD45" s="171"/>
      <c r="FE45" s="171"/>
      <c r="FF45" s="171"/>
      <c r="FG45" s="171"/>
      <c r="FH45" s="171"/>
      <c r="FI45" s="171"/>
      <c r="FJ45" s="171"/>
      <c r="FK45" s="171"/>
      <c r="FL45" s="171"/>
      <c r="FM45" s="171"/>
      <c r="FN45" s="171"/>
      <c r="FO45" s="171"/>
      <c r="FP45" s="171"/>
      <c r="FQ45" s="171"/>
      <c r="FR45" s="171"/>
      <c r="FS45" s="171"/>
      <c r="FT45" s="171"/>
      <c r="FU45" s="171"/>
      <c r="FV45" s="171"/>
      <c r="FW45" s="171"/>
      <c r="FX45" s="171"/>
      <c r="FY45" s="171"/>
      <c r="FZ45" s="171"/>
      <c r="GA45" s="171"/>
      <c r="GB45" s="171"/>
      <c r="GC45" s="171"/>
      <c r="GD45" s="171"/>
      <c r="GE45" s="171"/>
      <c r="GF45" s="171"/>
      <c r="GG45" s="171"/>
      <c r="GH45" s="171"/>
      <c r="GI45" s="171"/>
      <c r="GJ45" s="171"/>
      <c r="GK45" s="171"/>
      <c r="GL45" s="171"/>
      <c r="GM45" s="171"/>
      <c r="GN45" s="171"/>
      <c r="GO45" s="171"/>
      <c r="GP45" s="171"/>
      <c r="GQ45" s="171"/>
      <c r="GR45" s="171"/>
      <c r="GS45" s="171"/>
      <c r="GT45" s="171"/>
      <c r="GU45" s="171"/>
    </row>
    <row r="46" spans="1:203" s="166" customFormat="1" ht="13.5" thickBot="1">
      <c r="A46" s="205" t="s">
        <v>186</v>
      </c>
      <c r="B46" s="206" t="s">
        <v>187</v>
      </c>
      <c r="C46" s="183">
        <v>6240</v>
      </c>
      <c r="D46" s="183">
        <v>6240</v>
      </c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  <c r="DO46" s="171"/>
      <c r="DP46" s="171"/>
      <c r="DQ46" s="171"/>
      <c r="DR46" s="171"/>
      <c r="DS46" s="171"/>
      <c r="DT46" s="171"/>
      <c r="DU46" s="171"/>
      <c r="DV46" s="171"/>
      <c r="DW46" s="171"/>
      <c r="DX46" s="171"/>
      <c r="DY46" s="171"/>
      <c r="DZ46" s="171"/>
      <c r="EA46" s="171"/>
      <c r="EB46" s="171"/>
      <c r="EC46" s="171"/>
      <c r="ED46" s="171"/>
      <c r="EE46" s="171"/>
      <c r="EF46" s="171"/>
      <c r="EG46" s="171"/>
      <c r="EH46" s="171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1"/>
      <c r="EU46" s="171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1"/>
      <c r="FH46" s="171"/>
      <c r="FI46" s="171"/>
      <c r="FJ46" s="171"/>
      <c r="FK46" s="171"/>
      <c r="FL46" s="171"/>
      <c r="FM46" s="171"/>
      <c r="FN46" s="171"/>
      <c r="FO46" s="171"/>
      <c r="FP46" s="171"/>
      <c r="FQ46" s="171"/>
      <c r="FR46" s="171"/>
      <c r="FS46" s="171"/>
      <c r="FT46" s="171"/>
      <c r="FU46" s="171"/>
      <c r="FV46" s="171"/>
      <c r="FW46" s="171"/>
      <c r="FX46" s="171"/>
      <c r="FY46" s="171"/>
      <c r="FZ46" s="171"/>
      <c r="GA46" s="171"/>
      <c r="GB46" s="171"/>
      <c r="GC46" s="171"/>
      <c r="GD46" s="171"/>
      <c r="GE46" s="171"/>
      <c r="GF46" s="171"/>
      <c r="GG46" s="171"/>
      <c r="GH46" s="171"/>
      <c r="GI46" s="171"/>
      <c r="GJ46" s="171"/>
      <c r="GK46" s="171"/>
      <c r="GL46" s="171"/>
      <c r="GM46" s="171"/>
      <c r="GN46" s="171"/>
      <c r="GO46" s="171"/>
      <c r="GP46" s="171"/>
      <c r="GQ46" s="171"/>
      <c r="GR46" s="171"/>
      <c r="GS46" s="171"/>
      <c r="GT46" s="171"/>
      <c r="GU46" s="171"/>
    </row>
    <row r="47" spans="1:203" s="38" customFormat="1" ht="13.5" thickBot="1">
      <c r="A47" s="395" t="s">
        <v>125</v>
      </c>
      <c r="B47" s="396"/>
      <c r="C47" s="178">
        <v>84656</v>
      </c>
      <c r="D47" s="178">
        <v>84656</v>
      </c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  <c r="EX47" s="179"/>
      <c r="EY47" s="179"/>
      <c r="EZ47" s="179"/>
      <c r="FA47" s="179"/>
      <c r="FB47" s="179"/>
      <c r="FC47" s="179"/>
      <c r="FD47" s="179"/>
      <c r="FE47" s="179"/>
      <c r="FF47" s="179"/>
      <c r="FG47" s="179"/>
      <c r="FH47" s="179"/>
      <c r="FI47" s="179"/>
      <c r="FJ47" s="179"/>
      <c r="FK47" s="179"/>
      <c r="FL47" s="179"/>
      <c r="FM47" s="179"/>
      <c r="FN47" s="179"/>
      <c r="FO47" s="179"/>
      <c r="FP47" s="179"/>
      <c r="FQ47" s="179"/>
      <c r="FR47" s="179"/>
      <c r="FS47" s="179"/>
      <c r="FT47" s="179"/>
      <c r="FU47" s="179"/>
      <c r="FV47" s="179"/>
      <c r="FW47" s="179"/>
      <c r="FX47" s="179"/>
      <c r="FY47" s="179"/>
      <c r="FZ47" s="179"/>
      <c r="GA47" s="179"/>
      <c r="GB47" s="179"/>
      <c r="GC47" s="179"/>
      <c r="GD47" s="179"/>
      <c r="GE47" s="179"/>
      <c r="GF47" s="179"/>
      <c r="GG47" s="179"/>
      <c r="GH47" s="179"/>
      <c r="GI47" s="179"/>
      <c r="GJ47" s="179"/>
      <c r="GK47" s="179"/>
      <c r="GL47" s="179"/>
      <c r="GM47" s="179"/>
      <c r="GN47" s="179"/>
      <c r="GO47" s="179"/>
      <c r="GP47" s="179"/>
      <c r="GQ47" s="179"/>
      <c r="GR47" s="179"/>
      <c r="GS47" s="179"/>
      <c r="GT47" s="179"/>
      <c r="GU47" s="179"/>
    </row>
    <row r="48" spans="1:203" s="38" customFormat="1" ht="13.5" thickBot="1">
      <c r="A48" s="402" t="s">
        <v>126</v>
      </c>
      <c r="B48" s="403"/>
      <c r="C48" s="178">
        <v>4902</v>
      </c>
      <c r="D48" s="178">
        <v>4902</v>
      </c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79"/>
      <c r="FB48" s="179"/>
      <c r="FC48" s="179"/>
      <c r="FD48" s="179"/>
      <c r="FE48" s="179"/>
      <c r="FF48" s="179"/>
      <c r="FG48" s="179"/>
      <c r="FH48" s="179"/>
      <c r="FI48" s="179"/>
      <c r="FJ48" s="179"/>
      <c r="FK48" s="179"/>
      <c r="FL48" s="179"/>
      <c r="FM48" s="179"/>
      <c r="FN48" s="179"/>
      <c r="FO48" s="179"/>
      <c r="FP48" s="179"/>
      <c r="FQ48" s="179"/>
      <c r="FR48" s="179"/>
      <c r="FS48" s="179"/>
      <c r="FT48" s="179"/>
      <c r="FU48" s="179"/>
      <c r="FV48" s="179"/>
      <c r="FW48" s="179"/>
      <c r="FX48" s="179"/>
      <c r="FY48" s="179"/>
      <c r="FZ48" s="179"/>
      <c r="GA48" s="179"/>
      <c r="GB48" s="179"/>
      <c r="GC48" s="179"/>
      <c r="GD48" s="179"/>
      <c r="GE48" s="179"/>
      <c r="GF48" s="179"/>
      <c r="GG48" s="179"/>
      <c r="GH48" s="179"/>
      <c r="GI48" s="179"/>
      <c r="GJ48" s="179"/>
      <c r="GK48" s="179"/>
      <c r="GL48" s="179"/>
      <c r="GM48" s="179"/>
      <c r="GN48" s="179"/>
      <c r="GO48" s="179"/>
      <c r="GP48" s="179"/>
      <c r="GQ48" s="179"/>
      <c r="GR48" s="179"/>
      <c r="GS48" s="179"/>
      <c r="GT48" s="179"/>
      <c r="GU48" s="179"/>
    </row>
    <row r="49" spans="1:203" s="38" customFormat="1" ht="13.5" thickBot="1">
      <c r="A49" s="404" t="s">
        <v>127</v>
      </c>
      <c r="B49" s="405"/>
      <c r="C49" s="207">
        <v>160361</v>
      </c>
      <c r="D49" s="207">
        <v>160158</v>
      </c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  <c r="FW49" s="179"/>
      <c r="FX49" s="179"/>
      <c r="FY49" s="179"/>
      <c r="FZ49" s="179"/>
      <c r="GA49" s="179"/>
      <c r="GB49" s="179"/>
      <c r="GC49" s="179"/>
      <c r="GD49" s="179"/>
      <c r="GE49" s="179"/>
      <c r="GF49" s="179"/>
      <c r="GG49" s="179"/>
      <c r="GH49" s="179"/>
      <c r="GI49" s="179"/>
      <c r="GJ49" s="179"/>
      <c r="GK49" s="179"/>
      <c r="GL49" s="179"/>
      <c r="GM49" s="179"/>
      <c r="GN49" s="179"/>
      <c r="GO49" s="179"/>
      <c r="GP49" s="179"/>
      <c r="GQ49" s="179"/>
      <c r="GR49" s="179"/>
      <c r="GS49" s="179"/>
      <c r="GT49" s="179"/>
      <c r="GU49" s="179"/>
    </row>
    <row r="50" spans="1:203" s="38" customFormat="1" ht="13.5" thickBot="1">
      <c r="A50" s="404" t="s">
        <v>128</v>
      </c>
      <c r="B50" s="406"/>
      <c r="C50" s="178">
        <f>C53+C54+C51+C52</f>
        <v>47387</v>
      </c>
      <c r="D50" s="178">
        <f>D53+D54+D51+D52</f>
        <v>47384</v>
      </c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  <c r="FF50" s="179"/>
      <c r="FG50" s="179"/>
      <c r="FH50" s="179"/>
      <c r="FI50" s="179"/>
      <c r="FJ50" s="179"/>
      <c r="FK50" s="179"/>
      <c r="FL50" s="179"/>
      <c r="FM50" s="179"/>
      <c r="FN50" s="179"/>
      <c r="FO50" s="179"/>
      <c r="FP50" s="179"/>
      <c r="FQ50" s="179"/>
      <c r="FR50" s="179"/>
      <c r="FS50" s="179"/>
      <c r="FT50" s="179"/>
      <c r="FU50" s="179"/>
      <c r="FV50" s="179"/>
      <c r="FW50" s="179"/>
      <c r="FX50" s="179"/>
      <c r="FY50" s="179"/>
      <c r="FZ50" s="179"/>
      <c r="GA50" s="179"/>
      <c r="GB50" s="179"/>
      <c r="GC50" s="179"/>
      <c r="GD50" s="179"/>
      <c r="GE50" s="179"/>
      <c r="GF50" s="179"/>
      <c r="GG50" s="179"/>
      <c r="GH50" s="179"/>
      <c r="GI50" s="179"/>
      <c r="GJ50" s="179"/>
      <c r="GK50" s="179"/>
      <c r="GL50" s="179"/>
      <c r="GM50" s="179"/>
      <c r="GN50" s="179"/>
      <c r="GO50" s="179"/>
      <c r="GP50" s="179"/>
      <c r="GQ50" s="179"/>
      <c r="GR50" s="179"/>
      <c r="GS50" s="179"/>
      <c r="GT50" s="179"/>
      <c r="GU50" s="179"/>
    </row>
    <row r="51" spans="1:203" s="38" customFormat="1" ht="12.75">
      <c r="A51" s="208" t="s">
        <v>305</v>
      </c>
      <c r="B51" s="209" t="s">
        <v>306</v>
      </c>
      <c r="C51" s="210">
        <v>5762</v>
      </c>
      <c r="D51" s="210">
        <v>5762</v>
      </c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  <c r="FF51" s="179"/>
      <c r="FG51" s="179"/>
      <c r="FH51" s="179"/>
      <c r="FI51" s="179"/>
      <c r="FJ51" s="179"/>
      <c r="FK51" s="179"/>
      <c r="FL51" s="179"/>
      <c r="FM51" s="179"/>
      <c r="FN51" s="179"/>
      <c r="FO51" s="179"/>
      <c r="FP51" s="179"/>
      <c r="FQ51" s="179"/>
      <c r="FR51" s="179"/>
      <c r="FS51" s="179"/>
      <c r="FT51" s="179"/>
      <c r="FU51" s="179"/>
      <c r="FV51" s="179"/>
      <c r="FW51" s="179"/>
      <c r="FX51" s="179"/>
      <c r="FY51" s="179"/>
      <c r="FZ51" s="179"/>
      <c r="GA51" s="179"/>
      <c r="GB51" s="179"/>
      <c r="GC51" s="179"/>
      <c r="GD51" s="179"/>
      <c r="GE51" s="179"/>
      <c r="GF51" s="179"/>
      <c r="GG51" s="179"/>
      <c r="GH51" s="179"/>
      <c r="GI51" s="179"/>
      <c r="GJ51" s="179"/>
      <c r="GK51" s="179"/>
      <c r="GL51" s="179"/>
      <c r="GM51" s="179"/>
      <c r="GN51" s="179"/>
      <c r="GO51" s="179"/>
      <c r="GP51" s="179"/>
      <c r="GQ51" s="179"/>
      <c r="GR51" s="179"/>
      <c r="GS51" s="179"/>
      <c r="GT51" s="179"/>
      <c r="GU51" s="179"/>
    </row>
    <row r="52" spans="1:203" s="38" customFormat="1" ht="12.75">
      <c r="A52" s="208" t="s">
        <v>325</v>
      </c>
      <c r="B52" s="209" t="s">
        <v>326</v>
      </c>
      <c r="C52" s="322">
        <v>1100</v>
      </c>
      <c r="D52" s="322">
        <v>1100</v>
      </c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79"/>
      <c r="EX52" s="179"/>
      <c r="EY52" s="179"/>
      <c r="EZ52" s="179"/>
      <c r="FA52" s="179"/>
      <c r="FB52" s="179"/>
      <c r="FC52" s="179"/>
      <c r="FD52" s="179"/>
      <c r="FE52" s="179"/>
      <c r="FF52" s="179"/>
      <c r="FG52" s="179"/>
      <c r="FH52" s="179"/>
      <c r="FI52" s="179"/>
      <c r="FJ52" s="179"/>
      <c r="FK52" s="179"/>
      <c r="FL52" s="179"/>
      <c r="FM52" s="179"/>
      <c r="FN52" s="179"/>
      <c r="FO52" s="179"/>
      <c r="FP52" s="179"/>
      <c r="FQ52" s="179"/>
      <c r="FR52" s="179"/>
      <c r="FS52" s="179"/>
      <c r="FT52" s="179"/>
      <c r="FU52" s="179"/>
      <c r="FV52" s="179"/>
      <c r="FW52" s="179"/>
      <c r="FX52" s="179"/>
      <c r="FY52" s="179"/>
      <c r="FZ52" s="179"/>
      <c r="GA52" s="179"/>
      <c r="GB52" s="179"/>
      <c r="GC52" s="179"/>
      <c r="GD52" s="179"/>
      <c r="GE52" s="179"/>
      <c r="GF52" s="179"/>
      <c r="GG52" s="179"/>
      <c r="GH52" s="179"/>
      <c r="GI52" s="179"/>
      <c r="GJ52" s="179"/>
      <c r="GK52" s="179"/>
      <c r="GL52" s="179"/>
      <c r="GM52" s="179"/>
      <c r="GN52" s="179"/>
      <c r="GO52" s="179"/>
      <c r="GP52" s="179"/>
      <c r="GQ52" s="179"/>
      <c r="GR52" s="179"/>
      <c r="GS52" s="179"/>
      <c r="GT52" s="179"/>
      <c r="GU52" s="179"/>
    </row>
    <row r="53" spans="1:203" s="166" customFormat="1" ht="12.75">
      <c r="A53" s="211" t="s">
        <v>307</v>
      </c>
      <c r="B53" s="212" t="s">
        <v>308</v>
      </c>
      <c r="C53" s="182">
        <v>4700</v>
      </c>
      <c r="D53" s="182">
        <v>4700</v>
      </c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1"/>
      <c r="DK53" s="171"/>
      <c r="DL53" s="171"/>
      <c r="DM53" s="171"/>
      <c r="DN53" s="171"/>
      <c r="DO53" s="171"/>
      <c r="DP53" s="171"/>
      <c r="DQ53" s="171"/>
      <c r="DR53" s="171"/>
      <c r="DS53" s="171"/>
      <c r="DT53" s="171"/>
      <c r="DU53" s="171"/>
      <c r="DV53" s="171"/>
      <c r="DW53" s="171"/>
      <c r="DX53" s="171"/>
      <c r="DY53" s="171"/>
      <c r="DZ53" s="171"/>
      <c r="EA53" s="171"/>
      <c r="EB53" s="171"/>
      <c r="EC53" s="171"/>
      <c r="ED53" s="171"/>
      <c r="EE53" s="171"/>
      <c r="EF53" s="171"/>
      <c r="EG53" s="171"/>
      <c r="EH53" s="171"/>
      <c r="EI53" s="171"/>
      <c r="EJ53" s="171"/>
      <c r="EK53" s="171"/>
      <c r="EL53" s="171"/>
      <c r="EM53" s="171"/>
      <c r="EN53" s="171"/>
      <c r="EO53" s="171"/>
      <c r="EP53" s="171"/>
      <c r="EQ53" s="171"/>
      <c r="ER53" s="171"/>
      <c r="ES53" s="171"/>
      <c r="ET53" s="171"/>
      <c r="EU53" s="171"/>
      <c r="EV53" s="171"/>
      <c r="EW53" s="171"/>
      <c r="EX53" s="171"/>
      <c r="EY53" s="171"/>
      <c r="EZ53" s="171"/>
      <c r="FA53" s="171"/>
      <c r="FB53" s="171"/>
      <c r="FC53" s="171"/>
      <c r="FD53" s="171"/>
      <c r="FE53" s="171"/>
      <c r="FF53" s="171"/>
      <c r="FG53" s="171"/>
      <c r="FH53" s="171"/>
      <c r="FI53" s="171"/>
      <c r="FJ53" s="171"/>
      <c r="FK53" s="171"/>
      <c r="FL53" s="171"/>
      <c r="FM53" s="171"/>
      <c r="FN53" s="171"/>
      <c r="FO53" s="171"/>
      <c r="FP53" s="171"/>
      <c r="FQ53" s="171"/>
      <c r="FR53" s="171"/>
      <c r="FS53" s="171"/>
      <c r="FT53" s="171"/>
      <c r="FU53" s="171"/>
      <c r="FV53" s="171"/>
      <c r="FW53" s="171"/>
      <c r="FX53" s="171"/>
      <c r="FY53" s="171"/>
      <c r="FZ53" s="171"/>
      <c r="GA53" s="171"/>
      <c r="GB53" s="171"/>
      <c r="GC53" s="171"/>
      <c r="GD53" s="171"/>
      <c r="GE53" s="171"/>
      <c r="GF53" s="171"/>
      <c r="GG53" s="171"/>
      <c r="GH53" s="171"/>
      <c r="GI53" s="171"/>
      <c r="GJ53" s="171"/>
      <c r="GK53" s="171"/>
      <c r="GL53" s="171"/>
      <c r="GM53" s="171"/>
      <c r="GN53" s="171"/>
      <c r="GO53" s="171"/>
      <c r="GP53" s="171"/>
      <c r="GQ53" s="171"/>
      <c r="GR53" s="171"/>
      <c r="GS53" s="171"/>
      <c r="GT53" s="171"/>
      <c r="GU53" s="171"/>
    </row>
    <row r="54" spans="1:203" s="166" customFormat="1" ht="13.5" thickBot="1">
      <c r="A54" s="211" t="s">
        <v>298</v>
      </c>
      <c r="B54" s="213" t="s">
        <v>299</v>
      </c>
      <c r="C54" s="183">
        <v>35825</v>
      </c>
      <c r="D54" s="183">
        <v>35822</v>
      </c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1"/>
      <c r="DE54" s="171"/>
      <c r="DF54" s="171"/>
      <c r="DG54" s="171"/>
      <c r="DH54" s="171"/>
      <c r="DI54" s="171"/>
      <c r="DJ54" s="171"/>
      <c r="DK54" s="171"/>
      <c r="DL54" s="171"/>
      <c r="DM54" s="171"/>
      <c r="DN54" s="171"/>
      <c r="DO54" s="171"/>
      <c r="DP54" s="171"/>
      <c r="DQ54" s="171"/>
      <c r="DR54" s="171"/>
      <c r="DS54" s="171"/>
      <c r="DT54" s="171"/>
      <c r="DU54" s="171"/>
      <c r="DV54" s="171"/>
      <c r="DW54" s="171"/>
      <c r="DX54" s="171"/>
      <c r="DY54" s="171"/>
      <c r="DZ54" s="171"/>
      <c r="EA54" s="171"/>
      <c r="EB54" s="171"/>
      <c r="EC54" s="171"/>
      <c r="ED54" s="171"/>
      <c r="EE54" s="171"/>
      <c r="EF54" s="171"/>
      <c r="EG54" s="171"/>
      <c r="EH54" s="171"/>
      <c r="EI54" s="171"/>
      <c r="EJ54" s="171"/>
      <c r="EK54" s="171"/>
      <c r="EL54" s="171"/>
      <c r="EM54" s="171"/>
      <c r="EN54" s="171"/>
      <c r="EO54" s="171"/>
      <c r="EP54" s="171"/>
      <c r="EQ54" s="171"/>
      <c r="ER54" s="171"/>
      <c r="ES54" s="171"/>
      <c r="ET54" s="171"/>
      <c r="EU54" s="171"/>
      <c r="EV54" s="171"/>
      <c r="EW54" s="171"/>
      <c r="EX54" s="171"/>
      <c r="EY54" s="171"/>
      <c r="EZ54" s="171"/>
      <c r="FA54" s="171"/>
      <c r="FB54" s="171"/>
      <c r="FC54" s="171"/>
      <c r="FD54" s="171"/>
      <c r="FE54" s="171"/>
      <c r="FF54" s="171"/>
      <c r="FG54" s="171"/>
      <c r="FH54" s="171"/>
      <c r="FI54" s="171"/>
      <c r="FJ54" s="171"/>
      <c r="FK54" s="171"/>
      <c r="FL54" s="171"/>
      <c r="FM54" s="171"/>
      <c r="FN54" s="171"/>
      <c r="FO54" s="171"/>
      <c r="FP54" s="171"/>
      <c r="FQ54" s="171"/>
      <c r="FR54" s="171"/>
      <c r="FS54" s="171"/>
      <c r="FT54" s="171"/>
      <c r="FU54" s="171"/>
      <c r="FV54" s="171"/>
      <c r="FW54" s="171"/>
      <c r="FX54" s="171"/>
      <c r="FY54" s="171"/>
      <c r="FZ54" s="171"/>
      <c r="GA54" s="171"/>
      <c r="GB54" s="171"/>
      <c r="GC54" s="171"/>
      <c r="GD54" s="171"/>
      <c r="GE54" s="171"/>
      <c r="GF54" s="171"/>
      <c r="GG54" s="171"/>
      <c r="GH54" s="171"/>
      <c r="GI54" s="171"/>
      <c r="GJ54" s="171"/>
      <c r="GK54" s="171"/>
      <c r="GL54" s="171"/>
      <c r="GM54" s="171"/>
      <c r="GN54" s="171"/>
      <c r="GO54" s="171"/>
      <c r="GP54" s="171"/>
      <c r="GQ54" s="171"/>
      <c r="GR54" s="171"/>
      <c r="GS54" s="171"/>
      <c r="GT54" s="171"/>
      <c r="GU54" s="171"/>
    </row>
    <row r="55" spans="1:203" s="38" customFormat="1" ht="13.5" thickBot="1">
      <c r="A55" s="404" t="s">
        <v>129</v>
      </c>
      <c r="B55" s="406"/>
      <c r="C55" s="178">
        <f>C56</f>
        <v>75640</v>
      </c>
      <c r="D55" s="178">
        <f>D56</f>
        <v>23268</v>
      </c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79"/>
      <c r="EK55" s="179"/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V55" s="179"/>
      <c r="EW55" s="179"/>
      <c r="EX55" s="179"/>
      <c r="EY55" s="179"/>
      <c r="EZ55" s="179"/>
      <c r="FA55" s="179"/>
      <c r="FB55" s="179"/>
      <c r="FC55" s="179"/>
      <c r="FD55" s="179"/>
      <c r="FE55" s="179"/>
      <c r="FF55" s="179"/>
      <c r="FG55" s="179"/>
      <c r="FH55" s="179"/>
      <c r="FI55" s="179"/>
      <c r="FJ55" s="179"/>
      <c r="FK55" s="179"/>
      <c r="FL55" s="179"/>
      <c r="FM55" s="179"/>
      <c r="FN55" s="179"/>
      <c r="FO55" s="179"/>
      <c r="FP55" s="179"/>
      <c r="FQ55" s="179"/>
      <c r="FR55" s="179"/>
      <c r="FS55" s="179"/>
      <c r="FT55" s="179"/>
      <c r="FU55" s="179"/>
      <c r="FV55" s="179"/>
      <c r="FW55" s="179"/>
      <c r="FX55" s="179"/>
      <c r="FY55" s="179"/>
      <c r="FZ55" s="179"/>
      <c r="GA55" s="179"/>
      <c r="GB55" s="179"/>
      <c r="GC55" s="179"/>
      <c r="GD55" s="179"/>
      <c r="GE55" s="179"/>
      <c r="GF55" s="179"/>
      <c r="GG55" s="179"/>
      <c r="GH55" s="179"/>
      <c r="GI55" s="179"/>
      <c r="GJ55" s="179"/>
      <c r="GK55" s="179"/>
      <c r="GL55" s="179"/>
      <c r="GM55" s="179"/>
      <c r="GN55" s="179"/>
      <c r="GO55" s="179"/>
      <c r="GP55" s="179"/>
      <c r="GQ55" s="179"/>
      <c r="GR55" s="179"/>
      <c r="GS55" s="179"/>
      <c r="GT55" s="179"/>
      <c r="GU55" s="179"/>
    </row>
    <row r="56" spans="1:203" s="166" customFormat="1" ht="13.5" thickBot="1">
      <c r="A56" s="214">
        <v>5309</v>
      </c>
      <c r="B56" s="215" t="s">
        <v>150</v>
      </c>
      <c r="C56" s="216">
        <v>75640</v>
      </c>
      <c r="D56" s="204">
        <v>23268</v>
      </c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  <c r="DH56" s="171"/>
      <c r="DI56" s="171"/>
      <c r="DJ56" s="171"/>
      <c r="DK56" s="171"/>
      <c r="DL56" s="171"/>
      <c r="DM56" s="171"/>
      <c r="DN56" s="171"/>
      <c r="DO56" s="171"/>
      <c r="DP56" s="171"/>
      <c r="DQ56" s="171"/>
      <c r="DR56" s="171"/>
      <c r="DS56" s="171"/>
      <c r="DT56" s="171"/>
      <c r="DU56" s="171"/>
      <c r="DV56" s="171"/>
      <c r="DW56" s="171"/>
      <c r="DX56" s="171"/>
      <c r="DY56" s="171"/>
      <c r="DZ56" s="171"/>
      <c r="EA56" s="171"/>
      <c r="EB56" s="171"/>
      <c r="EC56" s="171"/>
      <c r="ED56" s="171"/>
      <c r="EE56" s="171"/>
      <c r="EF56" s="171"/>
      <c r="EG56" s="171"/>
      <c r="EH56" s="171"/>
      <c r="EI56" s="171"/>
      <c r="EJ56" s="171"/>
      <c r="EK56" s="171"/>
      <c r="EL56" s="171"/>
      <c r="EM56" s="171"/>
      <c r="EN56" s="171"/>
      <c r="EO56" s="171"/>
      <c r="EP56" s="171"/>
      <c r="EQ56" s="171"/>
      <c r="ER56" s="171"/>
      <c r="ES56" s="171"/>
      <c r="ET56" s="171"/>
      <c r="EU56" s="171"/>
      <c r="EV56" s="171"/>
      <c r="EW56" s="171"/>
      <c r="EX56" s="171"/>
      <c r="EY56" s="171"/>
      <c r="EZ56" s="171"/>
      <c r="FA56" s="171"/>
      <c r="FB56" s="171"/>
      <c r="FC56" s="171"/>
      <c r="FD56" s="171"/>
      <c r="FE56" s="171"/>
      <c r="FF56" s="171"/>
      <c r="FG56" s="171"/>
      <c r="FH56" s="171"/>
      <c r="FI56" s="171"/>
      <c r="FJ56" s="171"/>
      <c r="FK56" s="171"/>
      <c r="FL56" s="171"/>
      <c r="FM56" s="171"/>
      <c r="FN56" s="171"/>
      <c r="FO56" s="171"/>
      <c r="FP56" s="171"/>
      <c r="FQ56" s="171"/>
      <c r="FR56" s="171"/>
      <c r="FS56" s="171"/>
      <c r="FT56" s="171"/>
      <c r="FU56" s="171"/>
      <c r="FV56" s="171"/>
      <c r="FW56" s="171"/>
      <c r="FX56" s="171"/>
      <c r="FY56" s="171"/>
      <c r="FZ56" s="171"/>
      <c r="GA56" s="171"/>
      <c r="GB56" s="171"/>
      <c r="GC56" s="171"/>
      <c r="GD56" s="171"/>
      <c r="GE56" s="171"/>
      <c r="GF56" s="171"/>
      <c r="GG56" s="171"/>
      <c r="GH56" s="171"/>
      <c r="GI56" s="171"/>
      <c r="GJ56" s="171"/>
      <c r="GK56" s="171"/>
      <c r="GL56" s="171"/>
      <c r="GM56" s="171"/>
      <c r="GN56" s="171"/>
      <c r="GO56" s="171"/>
      <c r="GP56" s="171"/>
      <c r="GQ56" s="171"/>
      <c r="GR56" s="171"/>
      <c r="GS56" s="171"/>
      <c r="GT56" s="171"/>
      <c r="GU56" s="171"/>
    </row>
    <row r="57" spans="1:203" s="166" customFormat="1" ht="13.5" thickBot="1">
      <c r="A57" s="217" t="s">
        <v>272</v>
      </c>
      <c r="B57" s="218" t="s">
        <v>273</v>
      </c>
      <c r="C57" s="219">
        <v>5600</v>
      </c>
      <c r="D57" s="219">
        <v>5600</v>
      </c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171"/>
      <c r="DK57" s="171"/>
      <c r="DL57" s="171"/>
      <c r="DM57" s="171"/>
      <c r="DN57" s="171"/>
      <c r="DO57" s="171"/>
      <c r="DP57" s="171"/>
      <c r="DQ57" s="171"/>
      <c r="DR57" s="171"/>
      <c r="DS57" s="171"/>
      <c r="DT57" s="171"/>
      <c r="DU57" s="171"/>
      <c r="DV57" s="171"/>
      <c r="DW57" s="171"/>
      <c r="DX57" s="171"/>
      <c r="DY57" s="171"/>
      <c r="DZ57" s="171"/>
      <c r="EA57" s="171"/>
      <c r="EB57" s="171"/>
      <c r="EC57" s="171"/>
      <c r="ED57" s="171"/>
      <c r="EE57" s="171"/>
      <c r="EF57" s="171"/>
      <c r="EG57" s="171"/>
      <c r="EH57" s="171"/>
      <c r="EI57" s="171"/>
      <c r="EJ57" s="171"/>
      <c r="EK57" s="171"/>
      <c r="EL57" s="171"/>
      <c r="EM57" s="171"/>
      <c r="EN57" s="171"/>
      <c r="EO57" s="171"/>
      <c r="EP57" s="171"/>
      <c r="EQ57" s="171"/>
      <c r="ER57" s="171"/>
      <c r="ES57" s="171"/>
      <c r="ET57" s="171"/>
      <c r="EU57" s="171"/>
      <c r="EV57" s="171"/>
      <c r="EW57" s="171"/>
      <c r="EX57" s="171"/>
      <c r="EY57" s="171"/>
      <c r="EZ57" s="171"/>
      <c r="FA57" s="171"/>
      <c r="FB57" s="171"/>
      <c r="FC57" s="171"/>
      <c r="FD57" s="171"/>
      <c r="FE57" s="171"/>
      <c r="FF57" s="171"/>
      <c r="FG57" s="171"/>
      <c r="FH57" s="171"/>
      <c r="FI57" s="171"/>
      <c r="FJ57" s="171"/>
      <c r="FK57" s="171"/>
      <c r="FL57" s="171"/>
      <c r="FM57" s="171"/>
      <c r="FN57" s="171"/>
      <c r="FO57" s="171"/>
      <c r="FP57" s="171"/>
      <c r="FQ57" s="171"/>
      <c r="FR57" s="171"/>
      <c r="FS57" s="171"/>
      <c r="FT57" s="171"/>
      <c r="FU57" s="171"/>
      <c r="FV57" s="171"/>
      <c r="FW57" s="171"/>
      <c r="FX57" s="171"/>
      <c r="FY57" s="171"/>
      <c r="FZ57" s="171"/>
      <c r="GA57" s="171"/>
      <c r="GB57" s="171"/>
      <c r="GC57" s="171"/>
      <c r="GD57" s="171"/>
      <c r="GE57" s="171"/>
      <c r="GF57" s="171"/>
      <c r="GG57" s="171"/>
      <c r="GH57" s="171"/>
      <c r="GI57" s="171"/>
      <c r="GJ57" s="171"/>
      <c r="GK57" s="171"/>
      <c r="GL57" s="171"/>
      <c r="GM57" s="171"/>
      <c r="GN57" s="171"/>
      <c r="GO57" s="171"/>
      <c r="GP57" s="171"/>
      <c r="GQ57" s="171"/>
      <c r="GR57" s="171"/>
      <c r="GS57" s="171"/>
      <c r="GT57" s="171"/>
      <c r="GU57" s="171"/>
    </row>
    <row r="58" spans="1:203" s="38" customFormat="1" ht="13.5" thickBot="1">
      <c r="A58" s="400"/>
      <c r="B58" s="401"/>
      <c r="C58" s="220"/>
      <c r="D58" s="221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79"/>
      <c r="DM58" s="179"/>
      <c r="DN58" s="179"/>
      <c r="DO58" s="179"/>
      <c r="DP58" s="179"/>
      <c r="DQ58" s="179"/>
      <c r="DR58" s="179"/>
      <c r="DS58" s="179"/>
      <c r="DT58" s="179"/>
      <c r="DU58" s="179"/>
      <c r="DV58" s="179"/>
      <c r="DW58" s="179"/>
      <c r="DX58" s="179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79"/>
      <c r="EM58" s="179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79"/>
      <c r="FB58" s="179"/>
      <c r="FC58" s="179"/>
      <c r="FD58" s="179"/>
      <c r="FE58" s="179"/>
      <c r="FF58" s="179"/>
      <c r="FG58" s="179"/>
      <c r="FH58" s="179"/>
      <c r="FI58" s="179"/>
      <c r="FJ58" s="179"/>
      <c r="FK58" s="179"/>
      <c r="FL58" s="179"/>
      <c r="FM58" s="179"/>
      <c r="FN58" s="179"/>
      <c r="FO58" s="179"/>
      <c r="FP58" s="179"/>
      <c r="FQ58" s="179"/>
      <c r="FR58" s="179"/>
      <c r="FS58" s="179"/>
      <c r="FT58" s="179"/>
      <c r="FU58" s="179"/>
      <c r="FV58" s="179"/>
      <c r="FW58" s="179"/>
      <c r="FX58" s="179"/>
      <c r="FY58" s="179"/>
      <c r="FZ58" s="179"/>
      <c r="GA58" s="179"/>
      <c r="GB58" s="179"/>
      <c r="GC58" s="179"/>
      <c r="GD58" s="179"/>
      <c r="GE58" s="179"/>
      <c r="GF58" s="179"/>
      <c r="GG58" s="179"/>
      <c r="GH58" s="179"/>
      <c r="GI58" s="179"/>
      <c r="GJ58" s="179"/>
      <c r="GK58" s="179"/>
      <c r="GL58" s="179"/>
      <c r="GM58" s="179"/>
      <c r="GN58" s="179"/>
      <c r="GO58" s="179"/>
      <c r="GP58" s="179"/>
      <c r="GQ58" s="179"/>
      <c r="GR58" s="179"/>
      <c r="GS58" s="179"/>
      <c r="GT58" s="179"/>
      <c r="GU58" s="179"/>
    </row>
    <row r="59" spans="1:203" s="166" customFormat="1" ht="13.5" thickBot="1">
      <c r="A59" s="223"/>
      <c r="B59" s="224" t="s">
        <v>134</v>
      </c>
      <c r="C59" s="225">
        <f>C57+C55+C50+C49+C48+C47+C44+C43+C41+C25+C20+C14+C11</f>
        <v>3123343</v>
      </c>
      <c r="D59" s="225">
        <f>D57+D55+D50+D49+D48+D47+D44+D43+D41+D25+D20+D14+D11</f>
        <v>2933781</v>
      </c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  <c r="DE59" s="171"/>
      <c r="DF59" s="171"/>
      <c r="DG59" s="171"/>
      <c r="DH59" s="171"/>
      <c r="DI59" s="171"/>
      <c r="DJ59" s="171"/>
      <c r="DK59" s="171"/>
      <c r="DL59" s="171"/>
      <c r="DM59" s="171"/>
      <c r="DN59" s="171"/>
      <c r="DO59" s="171"/>
      <c r="DP59" s="171"/>
      <c r="DQ59" s="171"/>
      <c r="DR59" s="171"/>
      <c r="DS59" s="171"/>
      <c r="DT59" s="171"/>
      <c r="DU59" s="171"/>
      <c r="DV59" s="171"/>
      <c r="DW59" s="171"/>
      <c r="DX59" s="171"/>
      <c r="DY59" s="171"/>
      <c r="DZ59" s="171"/>
      <c r="EA59" s="171"/>
      <c r="EB59" s="171"/>
      <c r="EC59" s="171"/>
      <c r="ED59" s="171"/>
      <c r="EE59" s="171"/>
      <c r="EF59" s="171"/>
      <c r="EG59" s="171"/>
      <c r="EH59" s="171"/>
      <c r="EI59" s="171"/>
      <c r="EJ59" s="171"/>
      <c r="EK59" s="171"/>
      <c r="EL59" s="171"/>
      <c r="EM59" s="171"/>
      <c r="EN59" s="171"/>
      <c r="EO59" s="171"/>
      <c r="EP59" s="171"/>
      <c r="EQ59" s="171"/>
      <c r="ER59" s="171"/>
      <c r="ES59" s="171"/>
      <c r="ET59" s="171"/>
      <c r="EU59" s="171"/>
      <c r="EV59" s="171"/>
      <c r="EW59" s="171"/>
      <c r="EX59" s="171"/>
      <c r="EY59" s="171"/>
      <c r="EZ59" s="171"/>
      <c r="FA59" s="171"/>
      <c r="FB59" s="171"/>
      <c r="FC59" s="171"/>
      <c r="FD59" s="171"/>
      <c r="FE59" s="171"/>
      <c r="FF59" s="171"/>
      <c r="FG59" s="171"/>
      <c r="FH59" s="171"/>
      <c r="FI59" s="171"/>
      <c r="FJ59" s="171"/>
      <c r="FK59" s="171"/>
      <c r="FL59" s="171"/>
      <c r="FM59" s="171"/>
      <c r="FN59" s="171"/>
      <c r="FO59" s="171"/>
      <c r="FP59" s="171"/>
      <c r="FQ59" s="171"/>
      <c r="FR59" s="171"/>
      <c r="FS59" s="171"/>
      <c r="FT59" s="171"/>
      <c r="FU59" s="171"/>
      <c r="FV59" s="171"/>
      <c r="FW59" s="171"/>
      <c r="FX59" s="171"/>
      <c r="FY59" s="171"/>
      <c r="FZ59" s="171"/>
      <c r="GA59" s="171"/>
      <c r="GB59" s="171"/>
      <c r="GC59" s="171"/>
      <c r="GD59" s="171"/>
      <c r="GE59" s="171"/>
      <c r="GF59" s="171"/>
      <c r="GG59" s="171"/>
      <c r="GH59" s="171"/>
      <c r="GI59" s="171"/>
      <c r="GJ59" s="171"/>
      <c r="GK59" s="171"/>
      <c r="GL59" s="171"/>
      <c r="GM59" s="171"/>
      <c r="GN59" s="171"/>
      <c r="GO59" s="171"/>
      <c r="GP59" s="171"/>
      <c r="GQ59" s="171"/>
      <c r="GR59" s="171"/>
      <c r="GS59" s="171"/>
      <c r="GT59" s="171"/>
      <c r="GU59" s="171"/>
    </row>
    <row r="60" spans="1:203" s="166" customFormat="1" ht="12.75">
      <c r="A60" s="227"/>
      <c r="B60" s="228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1"/>
      <c r="DE60" s="171"/>
      <c r="DF60" s="171"/>
      <c r="DG60" s="171"/>
      <c r="DH60" s="171"/>
      <c r="DI60" s="171"/>
      <c r="DJ60" s="171"/>
      <c r="DK60" s="171"/>
      <c r="DL60" s="171"/>
      <c r="DM60" s="171"/>
      <c r="DN60" s="171"/>
      <c r="DO60" s="171"/>
      <c r="DP60" s="171"/>
      <c r="DQ60" s="171"/>
      <c r="DR60" s="171"/>
      <c r="DS60" s="171"/>
      <c r="DT60" s="171"/>
      <c r="DU60" s="171"/>
      <c r="DV60" s="171"/>
      <c r="DW60" s="171"/>
      <c r="DX60" s="171"/>
      <c r="DY60" s="171"/>
      <c r="DZ60" s="171"/>
      <c r="EA60" s="171"/>
      <c r="EB60" s="171"/>
      <c r="EC60" s="171"/>
      <c r="ED60" s="171"/>
      <c r="EE60" s="171"/>
      <c r="EF60" s="171"/>
      <c r="EG60" s="171"/>
      <c r="EH60" s="171"/>
      <c r="EI60" s="171"/>
      <c r="EJ60" s="171"/>
      <c r="EK60" s="171"/>
      <c r="EL60" s="171"/>
      <c r="EM60" s="171"/>
      <c r="EN60" s="171"/>
      <c r="EO60" s="171"/>
      <c r="EP60" s="171"/>
      <c r="EQ60" s="171"/>
      <c r="ER60" s="171"/>
      <c r="ES60" s="171"/>
      <c r="ET60" s="171"/>
      <c r="EU60" s="171"/>
      <c r="EV60" s="171"/>
      <c r="EW60" s="171"/>
      <c r="EX60" s="171"/>
      <c r="EY60" s="171"/>
      <c r="EZ60" s="171"/>
      <c r="FA60" s="171"/>
      <c r="FB60" s="171"/>
      <c r="FC60" s="171"/>
      <c r="FD60" s="171"/>
      <c r="FE60" s="171"/>
      <c r="FF60" s="171"/>
      <c r="FG60" s="171"/>
      <c r="FH60" s="171"/>
      <c r="FI60" s="171"/>
      <c r="FJ60" s="171"/>
      <c r="FK60" s="171"/>
      <c r="FL60" s="171"/>
      <c r="FM60" s="171"/>
      <c r="FN60" s="171"/>
      <c r="FO60" s="171"/>
      <c r="FP60" s="171"/>
      <c r="FQ60" s="171"/>
      <c r="FR60" s="171"/>
      <c r="FS60" s="171"/>
      <c r="FT60" s="171"/>
      <c r="FU60" s="171"/>
      <c r="FV60" s="171"/>
      <c r="FW60" s="171"/>
      <c r="FX60" s="171"/>
      <c r="FY60" s="171"/>
      <c r="FZ60" s="171"/>
      <c r="GA60" s="171"/>
      <c r="GB60" s="171"/>
      <c r="GC60" s="171"/>
      <c r="GD60" s="171"/>
      <c r="GE60" s="171"/>
      <c r="GF60" s="171"/>
      <c r="GG60" s="171"/>
      <c r="GH60" s="171"/>
      <c r="GI60" s="171"/>
      <c r="GJ60" s="171"/>
      <c r="GK60" s="171"/>
      <c r="GL60" s="171"/>
      <c r="GM60" s="171"/>
      <c r="GN60" s="171"/>
      <c r="GO60" s="171"/>
      <c r="GP60" s="171"/>
      <c r="GQ60" s="171"/>
      <c r="GR60" s="171"/>
      <c r="GS60" s="171"/>
      <c r="GT60" s="171"/>
      <c r="GU60" s="171"/>
    </row>
    <row r="61" spans="1:2" s="310" customFormat="1" ht="15">
      <c r="A61" s="1" t="s">
        <v>379</v>
      </c>
      <c r="B61" s="298"/>
    </row>
    <row r="62" spans="1:2" s="310" customFormat="1" ht="15">
      <c r="A62" s="1" t="s">
        <v>323</v>
      </c>
      <c r="B62" s="298"/>
    </row>
  </sheetData>
  <sheetProtection password="955E" sheet="1" objects="1" scenarios="1" selectLockedCells="1" selectUnlockedCells="1"/>
  <mergeCells count="16">
    <mergeCell ref="A11:B11"/>
    <mergeCell ref="B4:D4"/>
    <mergeCell ref="B5:D5"/>
    <mergeCell ref="C2:D2"/>
    <mergeCell ref="A58:B58"/>
    <mergeCell ref="A48:B48"/>
    <mergeCell ref="A49:B49"/>
    <mergeCell ref="A50:B50"/>
    <mergeCell ref="A55:B55"/>
    <mergeCell ref="A47:B47"/>
    <mergeCell ref="A44:B44"/>
    <mergeCell ref="A43:B43"/>
    <mergeCell ref="A14:B14"/>
    <mergeCell ref="A20:B20"/>
    <mergeCell ref="A25:B25"/>
    <mergeCell ref="A41:B41"/>
  </mergeCells>
  <printOptions/>
  <pageMargins left="0.38" right="0.75" top="0.1" bottom="0.22" header="0.65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55.140625" style="44" customWidth="1"/>
    <col min="2" max="2" width="10.00390625" style="44" customWidth="1"/>
    <col min="3" max="3" width="9.57421875" style="44" bestFit="1" customWidth="1"/>
    <col min="4" max="4" width="7.00390625" style="101" bestFit="1" customWidth="1"/>
    <col min="5" max="16384" width="9.140625" style="44" customWidth="1"/>
  </cols>
  <sheetData>
    <row r="1" spans="3:4" ht="12.75" customHeight="1">
      <c r="C1" s="408" t="s">
        <v>169</v>
      </c>
      <c r="D1" s="409"/>
    </row>
    <row r="2" spans="1:4" ht="22.5">
      <c r="A2" s="450" t="s">
        <v>302</v>
      </c>
      <c r="B2" s="451"/>
      <c r="C2" s="451"/>
      <c r="D2" s="451"/>
    </row>
    <row r="3" spans="1:4" ht="22.5">
      <c r="A3" s="450" t="s">
        <v>327</v>
      </c>
      <c r="B3" s="451"/>
      <c r="C3" s="451"/>
      <c r="D3" s="451"/>
    </row>
    <row r="5" spans="1:3" ht="12.75">
      <c r="A5" s="98" t="s">
        <v>188</v>
      </c>
      <c r="B5" s="99"/>
      <c r="C5" s="100"/>
    </row>
    <row r="6" spans="1:3" ht="12.75">
      <c r="A6" s="102" t="s">
        <v>189</v>
      </c>
      <c r="B6" s="103" t="s">
        <v>190</v>
      </c>
      <c r="C6" s="104">
        <v>285</v>
      </c>
    </row>
    <row r="7" spans="1:4" s="108" customFormat="1" ht="12" customHeight="1">
      <c r="A7" s="98" t="s">
        <v>191</v>
      </c>
      <c r="B7" s="105"/>
      <c r="C7" s="106"/>
      <c r="D7" s="107"/>
    </row>
    <row r="8" spans="1:4" s="108" customFormat="1" ht="12" customHeight="1">
      <c r="A8" s="109" t="s">
        <v>284</v>
      </c>
      <c r="B8" s="110" t="s">
        <v>301</v>
      </c>
      <c r="C8" s="106">
        <v>1018247</v>
      </c>
      <c r="D8" s="107"/>
    </row>
    <row r="9" spans="1:4" s="108" customFormat="1" ht="12" customHeight="1">
      <c r="A9" s="111" t="s">
        <v>192</v>
      </c>
      <c r="B9" s="105">
        <v>6300</v>
      </c>
      <c r="C9" s="106">
        <v>4898691</v>
      </c>
      <c r="D9" s="107"/>
    </row>
    <row r="10" spans="1:4" s="108" customFormat="1" ht="12" customHeight="1">
      <c r="A10" s="112" t="s">
        <v>193</v>
      </c>
      <c r="B10" s="110" t="s">
        <v>331</v>
      </c>
      <c r="C10" s="104">
        <f>C8+C9</f>
        <v>5916938</v>
      </c>
      <c r="D10" s="113"/>
    </row>
    <row r="11" spans="1:4" s="108" customFormat="1" ht="11.25" customHeight="1">
      <c r="A11" s="98" t="s">
        <v>194</v>
      </c>
      <c r="B11" s="105"/>
      <c r="C11" s="106"/>
      <c r="D11" s="107"/>
    </row>
    <row r="12" spans="1:4" s="108" customFormat="1" ht="0.75" customHeight="1" hidden="1">
      <c r="A12" s="111" t="s">
        <v>195</v>
      </c>
      <c r="B12" s="105">
        <v>7400</v>
      </c>
      <c r="C12" s="106"/>
      <c r="D12" s="107"/>
    </row>
    <row r="13" spans="1:4" s="108" customFormat="1" ht="12" customHeight="1" hidden="1">
      <c r="A13" s="114" t="s">
        <v>196</v>
      </c>
      <c r="B13" s="105">
        <v>7411</v>
      </c>
      <c r="C13" s="106"/>
      <c r="D13" s="107"/>
    </row>
    <row r="14" spans="1:4" s="108" customFormat="1" ht="12" customHeight="1" hidden="1">
      <c r="A14" s="114" t="s">
        <v>197</v>
      </c>
      <c r="B14" s="105">
        <v>7412</v>
      </c>
      <c r="C14" s="106"/>
      <c r="D14" s="107"/>
    </row>
    <row r="15" spans="1:4" s="108" customFormat="1" ht="12" customHeight="1" hidden="1">
      <c r="A15" s="111" t="s">
        <v>198</v>
      </c>
      <c r="B15" s="105">
        <v>7500</v>
      </c>
      <c r="C15" s="106"/>
      <c r="D15" s="107"/>
    </row>
    <row r="16" spans="1:4" s="108" customFormat="1" ht="12" customHeight="1">
      <c r="A16" s="111" t="s">
        <v>199</v>
      </c>
      <c r="B16" s="105">
        <v>7600</v>
      </c>
      <c r="C16" s="106">
        <v>-225527</v>
      </c>
      <c r="D16" s="107"/>
    </row>
    <row r="17" spans="1:4" s="108" customFormat="1" ht="14.25" customHeight="1">
      <c r="A17" s="115" t="s">
        <v>200</v>
      </c>
      <c r="B17" s="105"/>
      <c r="C17" s="104"/>
      <c r="D17" s="107"/>
    </row>
    <row r="18" spans="1:4" s="108" customFormat="1" ht="12" customHeight="1">
      <c r="A18" s="111" t="s">
        <v>201</v>
      </c>
      <c r="B18" s="110" t="s">
        <v>202</v>
      </c>
      <c r="C18" s="104">
        <v>2078</v>
      </c>
      <c r="D18" s="107"/>
    </row>
    <row r="19" spans="1:4" s="108" customFormat="1" ht="12" customHeight="1">
      <c r="A19" s="116" t="s">
        <v>203</v>
      </c>
      <c r="B19" s="105"/>
      <c r="C19" s="117"/>
      <c r="D19" s="113"/>
    </row>
    <row r="20" spans="1:4" s="108" customFormat="1" ht="14.25" customHeight="1">
      <c r="A20" s="111" t="s">
        <v>204</v>
      </c>
      <c r="B20" s="105">
        <v>9500</v>
      </c>
      <c r="C20" s="106"/>
      <c r="D20" s="113"/>
    </row>
    <row r="21" spans="1:4" s="108" customFormat="1" ht="12" customHeight="1">
      <c r="A21" s="111" t="s">
        <v>205</v>
      </c>
      <c r="B21" s="105">
        <v>9501</v>
      </c>
      <c r="C21" s="106">
        <v>5938746</v>
      </c>
      <c r="D21" s="107"/>
    </row>
    <row r="22" spans="1:4" s="108" customFormat="1" ht="12" customHeight="1" thickBot="1">
      <c r="A22" s="118" t="s">
        <v>206</v>
      </c>
      <c r="B22" s="119">
        <v>9507</v>
      </c>
      <c r="C22" s="120">
        <v>-8396</v>
      </c>
      <c r="D22" s="107"/>
    </row>
    <row r="23" spans="1:4" s="108" customFormat="1" ht="17.25" customHeight="1" thickBot="1">
      <c r="A23" s="55" t="s">
        <v>207</v>
      </c>
      <c r="B23" s="56"/>
      <c r="C23" s="121">
        <f>C6+C10+C16+C21+C22+C18</f>
        <v>11624124</v>
      </c>
      <c r="D23" s="113"/>
    </row>
    <row r="24" spans="1:4" s="108" customFormat="1" ht="21" customHeight="1" thickBot="1">
      <c r="A24" s="122"/>
      <c r="B24" s="123"/>
      <c r="C24" s="113"/>
      <c r="D24" s="113"/>
    </row>
    <row r="25" spans="1:4" ht="12.75" customHeight="1" thickBot="1">
      <c r="A25" s="55" t="s">
        <v>303</v>
      </c>
      <c r="B25" s="56"/>
      <c r="C25" s="124"/>
      <c r="D25" s="125"/>
    </row>
    <row r="26" spans="1:4" ht="10.5" customHeight="1">
      <c r="A26" s="57" t="s">
        <v>208</v>
      </c>
      <c r="B26" s="58" t="s">
        <v>209</v>
      </c>
      <c r="C26" s="126">
        <f>C27+C28+C29</f>
        <v>21929</v>
      </c>
      <c r="D26" s="127"/>
    </row>
    <row r="27" spans="1:4" ht="10.5" customHeight="1">
      <c r="A27" s="59" t="s">
        <v>210</v>
      </c>
      <c r="B27" s="58" t="s">
        <v>211</v>
      </c>
      <c r="C27" s="128">
        <v>14794</v>
      </c>
      <c r="D27" s="129"/>
    </row>
    <row r="28" spans="1:4" ht="10.5" customHeight="1">
      <c r="A28" s="59" t="s">
        <v>212</v>
      </c>
      <c r="B28" s="58" t="s">
        <v>213</v>
      </c>
      <c r="C28" s="128">
        <v>3163</v>
      </c>
      <c r="D28" s="129"/>
    </row>
    <row r="29" spans="1:4" ht="10.5" customHeight="1">
      <c r="A29" s="59" t="s">
        <v>214</v>
      </c>
      <c r="B29" s="58" t="s">
        <v>215</v>
      </c>
      <c r="C29" s="128">
        <v>3972</v>
      </c>
      <c r="D29" s="129"/>
    </row>
    <row r="30" spans="1:4" ht="10.5" customHeight="1">
      <c r="A30" s="59" t="s">
        <v>216</v>
      </c>
      <c r="B30" s="58" t="s">
        <v>217</v>
      </c>
      <c r="C30" s="60"/>
      <c r="D30" s="61"/>
    </row>
    <row r="31" spans="1:4" ht="10.5" customHeight="1">
      <c r="A31" s="45" t="s">
        <v>218</v>
      </c>
      <c r="B31" s="58" t="s">
        <v>209</v>
      </c>
      <c r="C31" s="130">
        <f>C32+C33+C34</f>
        <v>82057</v>
      </c>
      <c r="D31" s="131"/>
    </row>
    <row r="32" spans="1:4" ht="10.5" customHeight="1">
      <c r="A32" s="59" t="s">
        <v>210</v>
      </c>
      <c r="B32" s="58" t="s">
        <v>211</v>
      </c>
      <c r="C32" s="60">
        <v>2956</v>
      </c>
      <c r="D32" s="61"/>
    </row>
    <row r="33" spans="1:4" ht="10.5" customHeight="1">
      <c r="A33" s="59" t="s">
        <v>219</v>
      </c>
      <c r="B33" s="58" t="s">
        <v>220</v>
      </c>
      <c r="C33" s="60">
        <v>66715</v>
      </c>
      <c r="D33" s="61"/>
    </row>
    <row r="34" spans="1:4" ht="10.5" customHeight="1">
      <c r="A34" s="59" t="s">
        <v>212</v>
      </c>
      <c r="B34" s="58" t="s">
        <v>213</v>
      </c>
      <c r="C34" s="60">
        <v>12386</v>
      </c>
      <c r="D34" s="61"/>
    </row>
    <row r="35" spans="1:4" ht="10.5" customHeight="1">
      <c r="A35" s="45" t="s">
        <v>221</v>
      </c>
      <c r="B35" s="58" t="s">
        <v>209</v>
      </c>
      <c r="C35" s="130">
        <f>C36+C37+C38+C39+C40</f>
        <v>11520138</v>
      </c>
      <c r="D35" s="131"/>
    </row>
    <row r="36" spans="1:4" ht="10.5" customHeight="1">
      <c r="A36" s="59" t="s">
        <v>210</v>
      </c>
      <c r="B36" s="58" t="s">
        <v>211</v>
      </c>
      <c r="C36" s="132"/>
      <c r="D36" s="131"/>
    </row>
    <row r="37" spans="1:4" ht="10.5" customHeight="1">
      <c r="A37" s="59" t="s">
        <v>219</v>
      </c>
      <c r="B37" s="58" t="s">
        <v>220</v>
      </c>
      <c r="C37" s="132"/>
      <c r="D37" s="131"/>
    </row>
    <row r="38" spans="1:4" ht="10.5" customHeight="1">
      <c r="A38" s="59" t="s">
        <v>212</v>
      </c>
      <c r="B38" s="58" t="s">
        <v>213</v>
      </c>
      <c r="C38" s="132"/>
      <c r="D38" s="131"/>
    </row>
    <row r="39" spans="1:4" ht="10.5" customHeight="1">
      <c r="A39" s="59" t="s">
        <v>214</v>
      </c>
      <c r="B39" s="58" t="s">
        <v>215</v>
      </c>
      <c r="C39" s="60">
        <v>192771</v>
      </c>
      <c r="D39" s="61"/>
    </row>
    <row r="40" spans="1:4" ht="10.5" customHeight="1" thickBot="1">
      <c r="A40" s="62" t="s">
        <v>222</v>
      </c>
      <c r="B40" s="63" t="s">
        <v>223</v>
      </c>
      <c r="C40" s="64">
        <v>11327367</v>
      </c>
      <c r="D40" s="61"/>
    </row>
    <row r="41" spans="1:3" ht="12.75" customHeight="1" thickBot="1">
      <c r="A41" s="133" t="s">
        <v>224</v>
      </c>
      <c r="B41" s="134"/>
      <c r="C41" s="65">
        <f>C35+C31+C26</f>
        <v>11624124</v>
      </c>
    </row>
    <row r="42" spans="1:3" ht="21" customHeight="1" thickBot="1">
      <c r="A42" s="135"/>
      <c r="B42" s="136"/>
      <c r="C42" s="43"/>
    </row>
    <row r="43" spans="1:2" ht="14.25" thickBot="1">
      <c r="A43" s="97" t="s">
        <v>0</v>
      </c>
      <c r="B43" s="137">
        <f>B44+B48</f>
        <v>103986</v>
      </c>
    </row>
    <row r="44" spans="1:2" ht="12.75">
      <c r="A44" s="68" t="s">
        <v>225</v>
      </c>
      <c r="B44" s="138">
        <f>B45+B46+B47</f>
        <v>21928</v>
      </c>
    </row>
    <row r="45" spans="1:2" ht="12.75">
      <c r="A45" s="139" t="s">
        <v>229</v>
      </c>
      <c r="B45" s="140">
        <v>16964</v>
      </c>
    </row>
    <row r="46" spans="1:2" ht="12.75">
      <c r="A46" s="141" t="s">
        <v>258</v>
      </c>
      <c r="B46" s="142">
        <v>2099</v>
      </c>
    </row>
    <row r="47" spans="1:2" ht="12.75">
      <c r="A47" s="141" t="s">
        <v>300</v>
      </c>
      <c r="B47" s="142">
        <v>2865</v>
      </c>
    </row>
    <row r="48" spans="1:2" ht="12.75">
      <c r="A48" s="66" t="s">
        <v>226</v>
      </c>
      <c r="B48" s="100">
        <f>B49+B50</f>
        <v>82058</v>
      </c>
    </row>
    <row r="49" spans="1:2" ht="12.75">
      <c r="A49" s="143" t="s">
        <v>237</v>
      </c>
      <c r="B49" s="144">
        <v>26251</v>
      </c>
    </row>
    <row r="50" spans="1:2" ht="12.75">
      <c r="A50" s="145" t="s">
        <v>328</v>
      </c>
      <c r="B50" s="146">
        <v>55807</v>
      </c>
    </row>
    <row r="51" spans="1:2" ht="13.5">
      <c r="A51" s="147" t="s">
        <v>269</v>
      </c>
      <c r="B51" s="148">
        <f>B55+B58+B52</f>
        <v>11520138</v>
      </c>
    </row>
    <row r="52" spans="1:2" ht="26.25">
      <c r="A52" s="152" t="s">
        <v>304</v>
      </c>
      <c r="B52" s="153">
        <v>611309</v>
      </c>
    </row>
    <row r="53" spans="1:2" ht="12.75">
      <c r="A53" s="154" t="s">
        <v>278</v>
      </c>
      <c r="B53" s="160"/>
    </row>
    <row r="54" spans="1:2" ht="12.75">
      <c r="A54" s="155" t="s">
        <v>276</v>
      </c>
      <c r="B54" s="161"/>
    </row>
    <row r="55" spans="1:2" ht="12.75">
      <c r="A55" s="156" t="s">
        <v>277</v>
      </c>
      <c r="B55" s="162">
        <v>5023160</v>
      </c>
    </row>
    <row r="56" spans="1:2" ht="12.75">
      <c r="A56" s="157" t="s">
        <v>279</v>
      </c>
      <c r="B56" s="160"/>
    </row>
    <row r="57" spans="1:2" ht="13.5">
      <c r="A57" s="158" t="s">
        <v>280</v>
      </c>
      <c r="B57" s="163"/>
    </row>
    <row r="58" spans="1:2" ht="12.75">
      <c r="A58" s="159" t="s">
        <v>281</v>
      </c>
      <c r="B58" s="162">
        <v>5885669</v>
      </c>
    </row>
    <row r="59" spans="1:2" ht="12.75">
      <c r="A59" s="139"/>
      <c r="B59" s="101"/>
    </row>
    <row r="60" spans="1:3" ht="12.75">
      <c r="A60" s="149" t="s">
        <v>224</v>
      </c>
      <c r="B60" s="150">
        <f>B43+B51</f>
        <v>11624124</v>
      </c>
      <c r="C60" s="151"/>
    </row>
    <row r="63" spans="1:2" s="310" customFormat="1" ht="15">
      <c r="A63" s="1" t="s">
        <v>380</v>
      </c>
      <c r="B63" s="298"/>
    </row>
    <row r="64" spans="1:2" s="310" customFormat="1" ht="15">
      <c r="A64" s="1" t="s">
        <v>381</v>
      </c>
      <c r="B64" s="298"/>
    </row>
  </sheetData>
  <sheetProtection password="955E" sheet="1" objects="1" scenarios="1" selectLockedCells="1" selectUnlockedCells="1"/>
  <mergeCells count="1">
    <mergeCell ref="C1:D1"/>
  </mergeCells>
  <printOptions/>
  <pageMargins left="0.38" right="0.75" top="0.45" bottom="0.2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G3" sqref="G3"/>
    </sheetView>
  </sheetViews>
  <sheetFormatPr defaultColWidth="9.140625" defaultRowHeight="12.75"/>
  <cols>
    <col min="1" max="1" width="8.57421875" style="0" bestFit="1" customWidth="1"/>
    <col min="2" max="2" width="48.7109375" style="0" customWidth="1"/>
    <col min="3" max="3" width="11.8515625" style="0" bestFit="1" customWidth="1"/>
    <col min="4" max="4" width="14.00390625" style="377" customWidth="1"/>
    <col min="6" max="6" width="9.140625" style="323" customWidth="1"/>
  </cols>
  <sheetData>
    <row r="1" spans="1:5" ht="12.75">
      <c r="A1" s="444" t="s">
        <v>332</v>
      </c>
      <c r="B1" s="445"/>
      <c r="C1" s="445"/>
      <c r="D1" s="445"/>
      <c r="E1" s="445"/>
    </row>
    <row r="2" spans="1:5" ht="15">
      <c r="A2" s="446" t="s">
        <v>333</v>
      </c>
      <c r="B2" s="446"/>
      <c r="C2" s="446"/>
      <c r="D2" s="446"/>
      <c r="E2" s="446"/>
    </row>
    <row r="3" spans="1:5" ht="15">
      <c r="A3" s="427" t="s">
        <v>334</v>
      </c>
      <c r="B3" s="428"/>
      <c r="C3" s="428"/>
      <c r="D3" s="428"/>
      <c r="E3" s="429"/>
    </row>
    <row r="4" spans="1:5" ht="10.5" customHeight="1">
      <c r="A4" s="430" t="s">
        <v>373</v>
      </c>
      <c r="B4" s="430" t="s">
        <v>335</v>
      </c>
      <c r="C4" s="430" t="s">
        <v>336</v>
      </c>
      <c r="D4" s="431" t="s">
        <v>374</v>
      </c>
      <c r="E4" s="430" t="s">
        <v>337</v>
      </c>
    </row>
    <row r="5" spans="1:5" ht="12.75">
      <c r="A5" s="430"/>
      <c r="B5" s="430"/>
      <c r="C5" s="430"/>
      <c r="D5" s="432"/>
      <c r="E5" s="430"/>
    </row>
    <row r="6" spans="1:5" ht="15">
      <c r="A6" s="325">
        <v>1</v>
      </c>
      <c r="B6" s="325">
        <v>2</v>
      </c>
      <c r="C6" s="325">
        <v>3</v>
      </c>
      <c r="D6" s="326">
        <v>4</v>
      </c>
      <c r="E6" s="324">
        <v>5</v>
      </c>
    </row>
    <row r="7" spans="1:6" ht="46.5">
      <c r="A7" s="327">
        <v>2</v>
      </c>
      <c r="B7" s="328" t="s">
        <v>338</v>
      </c>
      <c r="C7" s="329">
        <v>3600</v>
      </c>
      <c r="D7" s="330">
        <v>3600</v>
      </c>
      <c r="E7" s="331">
        <f aca="true" t="shared" si="0" ref="E7:E14">D7/C7%</f>
        <v>100</v>
      </c>
      <c r="F7" s="332"/>
    </row>
    <row r="8" spans="1:6" ht="46.5">
      <c r="A8" s="327" t="s">
        <v>339</v>
      </c>
      <c r="B8" s="333" t="s">
        <v>340</v>
      </c>
      <c r="C8" s="334">
        <v>34000</v>
      </c>
      <c r="D8" s="335">
        <v>33796.8</v>
      </c>
      <c r="E8" s="331">
        <f t="shared" si="0"/>
        <v>99.40235294117647</v>
      </c>
      <c r="F8" s="332"/>
    </row>
    <row r="9" spans="1:6" ht="30.75">
      <c r="A9" s="327">
        <v>7</v>
      </c>
      <c r="B9" s="333" t="s">
        <v>341</v>
      </c>
      <c r="C9" s="334">
        <v>25000</v>
      </c>
      <c r="D9" s="336">
        <v>24997.2</v>
      </c>
      <c r="E9" s="331">
        <f t="shared" si="0"/>
        <v>99.9888</v>
      </c>
      <c r="F9" s="332"/>
    </row>
    <row r="10" spans="1:6" ht="78">
      <c r="A10" s="327">
        <v>8</v>
      </c>
      <c r="B10" s="333" t="s">
        <v>342</v>
      </c>
      <c r="C10" s="334">
        <v>13000</v>
      </c>
      <c r="D10" s="336">
        <v>3888</v>
      </c>
      <c r="E10" s="331">
        <f t="shared" si="0"/>
        <v>29.907692307692308</v>
      </c>
      <c r="F10" s="332"/>
    </row>
    <row r="11" spans="1:6" ht="46.5">
      <c r="A11" s="327">
        <v>9</v>
      </c>
      <c r="B11" s="333" t="s">
        <v>343</v>
      </c>
      <c r="C11" s="334">
        <v>15174</v>
      </c>
      <c r="D11" s="336">
        <v>15174</v>
      </c>
      <c r="E11" s="331">
        <f t="shared" si="0"/>
        <v>100</v>
      </c>
      <c r="F11" s="332"/>
    </row>
    <row r="12" spans="1:6" ht="15">
      <c r="A12" s="327">
        <v>10</v>
      </c>
      <c r="B12" s="333" t="s">
        <v>344</v>
      </c>
      <c r="C12" s="337">
        <v>10426</v>
      </c>
      <c r="D12" s="336">
        <v>10426</v>
      </c>
      <c r="E12" s="331">
        <f t="shared" si="0"/>
        <v>100</v>
      </c>
      <c r="F12" s="332"/>
    </row>
    <row r="13" spans="1:6" ht="30.75">
      <c r="A13" s="327">
        <v>11</v>
      </c>
      <c r="B13" s="333" t="s">
        <v>345</v>
      </c>
      <c r="C13" s="337">
        <v>9980</v>
      </c>
      <c r="D13" s="336">
        <v>9980</v>
      </c>
      <c r="E13" s="331">
        <f t="shared" si="0"/>
        <v>100</v>
      </c>
      <c r="F13" s="332"/>
    </row>
    <row r="14" spans="1:6" ht="12.75" customHeight="1">
      <c r="A14" s="434">
        <v>12</v>
      </c>
      <c r="B14" s="435" t="s">
        <v>346</v>
      </c>
      <c r="C14" s="436">
        <v>24000</v>
      </c>
      <c r="D14" s="442">
        <v>24000</v>
      </c>
      <c r="E14" s="433">
        <f t="shared" si="0"/>
        <v>100</v>
      </c>
      <c r="F14" s="332"/>
    </row>
    <row r="15" spans="1:6" ht="17.25" customHeight="1">
      <c r="A15" s="434"/>
      <c r="B15" s="435"/>
      <c r="C15" s="437"/>
      <c r="D15" s="443"/>
      <c r="E15" s="433"/>
      <c r="F15" s="332"/>
    </row>
    <row r="16" spans="1:6" ht="12.75" customHeight="1">
      <c r="A16" s="434">
        <v>13</v>
      </c>
      <c r="B16" s="435" t="s">
        <v>347</v>
      </c>
      <c r="C16" s="436">
        <v>23010</v>
      </c>
      <c r="D16" s="438">
        <v>23010</v>
      </c>
      <c r="E16" s="440">
        <f>D16/C16%</f>
        <v>100</v>
      </c>
      <c r="F16" s="332"/>
    </row>
    <row r="17" spans="1:6" ht="16.5" customHeight="1">
      <c r="A17" s="434"/>
      <c r="B17" s="435"/>
      <c r="C17" s="437"/>
      <c r="D17" s="439"/>
      <c r="E17" s="441"/>
      <c r="F17" s="332"/>
    </row>
    <row r="18" spans="1:6" ht="30.75">
      <c r="A18" s="327">
        <v>14</v>
      </c>
      <c r="B18" s="338" t="s">
        <v>348</v>
      </c>
      <c r="C18" s="329">
        <v>23010</v>
      </c>
      <c r="D18" s="330">
        <v>23010</v>
      </c>
      <c r="E18" s="339">
        <f>D18/C18%</f>
        <v>100</v>
      </c>
      <c r="F18" s="332"/>
    </row>
    <row r="19" spans="1:6" ht="15">
      <c r="A19" s="340"/>
      <c r="B19" s="341" t="s">
        <v>349</v>
      </c>
      <c r="C19" s="342">
        <f>SUM(C7:C18)</f>
        <v>181200</v>
      </c>
      <c r="D19" s="343">
        <f>SUM(D7:D18)</f>
        <v>171882</v>
      </c>
      <c r="E19" s="344">
        <f>D19/C19%</f>
        <v>94.85761589403974</v>
      </c>
      <c r="F19" s="345"/>
    </row>
    <row r="20" spans="1:6" ht="15">
      <c r="A20" s="298"/>
      <c r="B20" s="298"/>
      <c r="C20" s="298"/>
      <c r="D20" s="346"/>
      <c r="E20" s="298"/>
      <c r="F20" s="347"/>
    </row>
    <row r="21" spans="1:6" ht="15">
      <c r="A21" s="427" t="s">
        <v>350</v>
      </c>
      <c r="B21" s="428"/>
      <c r="C21" s="428"/>
      <c r="D21" s="428"/>
      <c r="E21" s="429"/>
      <c r="F21" s="347"/>
    </row>
    <row r="22" spans="1:5" ht="10.5" customHeight="1">
      <c r="A22" s="430" t="s">
        <v>373</v>
      </c>
      <c r="B22" s="430" t="s">
        <v>335</v>
      </c>
      <c r="C22" s="430" t="s">
        <v>336</v>
      </c>
      <c r="D22" s="431" t="s">
        <v>374</v>
      </c>
      <c r="E22" s="430" t="s">
        <v>337</v>
      </c>
    </row>
    <row r="23" spans="1:5" ht="12.75">
      <c r="A23" s="430"/>
      <c r="B23" s="430"/>
      <c r="C23" s="430"/>
      <c r="D23" s="432"/>
      <c r="E23" s="430"/>
    </row>
    <row r="24" spans="1:6" ht="15">
      <c r="A24" s="325">
        <v>1</v>
      </c>
      <c r="B24" s="325">
        <v>2</v>
      </c>
      <c r="C24" s="325">
        <v>3</v>
      </c>
      <c r="D24" s="326">
        <v>4</v>
      </c>
      <c r="E24" s="324">
        <v>5</v>
      </c>
      <c r="F24" s="347"/>
    </row>
    <row r="25" spans="1:6" ht="30" customHeight="1">
      <c r="A25" s="348">
        <v>1</v>
      </c>
      <c r="B25" s="349" t="s">
        <v>351</v>
      </c>
      <c r="C25" s="329">
        <v>5600</v>
      </c>
      <c r="D25" s="330">
        <v>5600</v>
      </c>
      <c r="E25" s="339">
        <f aca="true" t="shared" si="1" ref="E25:E30">D25/C25%</f>
        <v>100</v>
      </c>
      <c r="F25" s="347"/>
    </row>
    <row r="26" spans="1:6" ht="27">
      <c r="A26" s="348">
        <v>2</v>
      </c>
      <c r="B26" s="350" t="s">
        <v>352</v>
      </c>
      <c r="C26" s="329">
        <v>839</v>
      </c>
      <c r="D26" s="330">
        <v>839</v>
      </c>
      <c r="E26" s="339">
        <f t="shared" si="1"/>
        <v>100</v>
      </c>
      <c r="F26" s="347"/>
    </row>
    <row r="27" spans="1:6" ht="30.75">
      <c r="A27" s="348">
        <v>3</v>
      </c>
      <c r="B27" s="351" t="s">
        <v>353</v>
      </c>
      <c r="C27" s="329">
        <v>4700</v>
      </c>
      <c r="D27" s="330">
        <v>4700</v>
      </c>
      <c r="E27" s="339">
        <f t="shared" si="1"/>
        <v>100</v>
      </c>
      <c r="F27" s="347"/>
    </row>
    <row r="28" spans="1:6" ht="15">
      <c r="A28" s="352">
        <v>4</v>
      </c>
      <c r="B28" s="351" t="s">
        <v>354</v>
      </c>
      <c r="C28" s="329">
        <v>5762</v>
      </c>
      <c r="D28" s="330">
        <v>5762</v>
      </c>
      <c r="E28" s="339">
        <f t="shared" si="1"/>
        <v>100</v>
      </c>
      <c r="F28" s="347"/>
    </row>
    <row r="29" spans="1:6" ht="46.5">
      <c r="A29" s="352">
        <v>5</v>
      </c>
      <c r="B29" s="333" t="s">
        <v>355</v>
      </c>
      <c r="C29" s="329">
        <v>8076</v>
      </c>
      <c r="D29" s="330">
        <v>8076</v>
      </c>
      <c r="E29" s="339">
        <f t="shared" si="1"/>
        <v>100</v>
      </c>
      <c r="F29" s="347"/>
    </row>
    <row r="30" spans="1:6" ht="15">
      <c r="A30" s="353"/>
      <c r="B30" s="341" t="s">
        <v>356</v>
      </c>
      <c r="C30" s="342">
        <f>C25+C27+C26+C28+C29</f>
        <v>24977</v>
      </c>
      <c r="D30" s="343">
        <f>D25+D27+D26+D28+D29</f>
        <v>24977</v>
      </c>
      <c r="E30" s="354">
        <f t="shared" si="1"/>
        <v>100</v>
      </c>
      <c r="F30" s="355"/>
    </row>
    <row r="31" spans="1:6" ht="15">
      <c r="A31" s="300"/>
      <c r="B31" s="298"/>
      <c r="C31" s="298"/>
      <c r="D31" s="346"/>
      <c r="E31" s="356"/>
      <c r="F31" s="347"/>
    </row>
    <row r="32" spans="1:6" ht="15">
      <c r="A32" s="300"/>
      <c r="B32" s="298"/>
      <c r="C32" s="298"/>
      <c r="D32" s="346"/>
      <c r="E32" s="356"/>
      <c r="F32" s="347"/>
    </row>
    <row r="33" spans="1:6" ht="15">
      <c r="A33" s="427" t="s">
        <v>357</v>
      </c>
      <c r="B33" s="428"/>
      <c r="C33" s="428"/>
      <c r="D33" s="428"/>
      <c r="E33" s="429"/>
      <c r="F33" s="347"/>
    </row>
    <row r="34" spans="1:5" ht="10.5" customHeight="1">
      <c r="A34" s="430" t="s">
        <v>373</v>
      </c>
      <c r="B34" s="430" t="s">
        <v>335</v>
      </c>
      <c r="C34" s="430" t="s">
        <v>336</v>
      </c>
      <c r="D34" s="431" t="s">
        <v>374</v>
      </c>
      <c r="E34" s="430" t="s">
        <v>337</v>
      </c>
    </row>
    <row r="35" spans="1:5" ht="12.75">
      <c r="A35" s="430"/>
      <c r="B35" s="430"/>
      <c r="C35" s="430"/>
      <c r="D35" s="432"/>
      <c r="E35" s="430"/>
    </row>
    <row r="36" spans="1:6" ht="12" customHeight="1">
      <c r="A36" s="325">
        <v>1</v>
      </c>
      <c r="B36" s="325">
        <v>2</v>
      </c>
      <c r="C36" s="325">
        <v>3</v>
      </c>
      <c r="D36" s="326">
        <v>4</v>
      </c>
      <c r="E36" s="324">
        <v>5</v>
      </c>
      <c r="F36" s="347"/>
    </row>
    <row r="37" spans="1:6" ht="30.75">
      <c r="A37" s="348">
        <v>1</v>
      </c>
      <c r="B37" s="351" t="s">
        <v>358</v>
      </c>
      <c r="C37" s="329">
        <v>6960</v>
      </c>
      <c r="D37" s="357">
        <v>6960</v>
      </c>
      <c r="E37" s="339">
        <f>D37/C37%</f>
        <v>100.00000000000001</v>
      </c>
      <c r="F37" s="347"/>
    </row>
    <row r="38" spans="1:6" ht="30.75">
      <c r="A38" s="348">
        <v>2</v>
      </c>
      <c r="B38" s="351" t="s">
        <v>359</v>
      </c>
      <c r="C38" s="329">
        <v>4531</v>
      </c>
      <c r="D38" s="330">
        <v>4531</v>
      </c>
      <c r="E38" s="339">
        <f>D38/C38%</f>
        <v>100</v>
      </c>
      <c r="F38" s="347"/>
    </row>
    <row r="39" spans="1:6" ht="43.5" customHeight="1">
      <c r="A39" s="358">
        <v>3</v>
      </c>
      <c r="B39" s="333" t="s">
        <v>360</v>
      </c>
      <c r="C39" s="329">
        <v>4554</v>
      </c>
      <c r="D39" s="330">
        <v>4554</v>
      </c>
      <c r="E39" s="339">
        <f>D39/C39%</f>
        <v>100</v>
      </c>
      <c r="F39" s="347"/>
    </row>
    <row r="40" spans="1:6" ht="15">
      <c r="A40" s="353"/>
      <c r="B40" s="341" t="s">
        <v>361</v>
      </c>
      <c r="C40" s="342">
        <f>SUM(C37:C39)</f>
        <v>16045</v>
      </c>
      <c r="D40" s="343">
        <f>SUM(D37:D39)</f>
        <v>16045</v>
      </c>
      <c r="E40" s="354">
        <f>D40/C40%</f>
        <v>100</v>
      </c>
      <c r="F40" s="355"/>
    </row>
    <row r="41" spans="1:6" ht="15">
      <c r="A41" s="300"/>
      <c r="B41" s="298"/>
      <c r="C41" s="298"/>
      <c r="D41" s="346"/>
      <c r="E41" s="356"/>
      <c r="F41" s="347"/>
    </row>
    <row r="42" spans="1:6" ht="15">
      <c r="A42" s="427" t="s">
        <v>362</v>
      </c>
      <c r="B42" s="428"/>
      <c r="C42" s="428"/>
      <c r="D42" s="428"/>
      <c r="E42" s="429"/>
      <c r="F42" s="347"/>
    </row>
    <row r="43" spans="1:5" ht="10.5" customHeight="1">
      <c r="A43" s="430" t="s">
        <v>373</v>
      </c>
      <c r="B43" s="430" t="s">
        <v>335</v>
      </c>
      <c r="C43" s="430" t="s">
        <v>336</v>
      </c>
      <c r="D43" s="431" t="s">
        <v>374</v>
      </c>
      <c r="E43" s="430" t="s">
        <v>337</v>
      </c>
    </row>
    <row r="44" spans="1:5" ht="12.75">
      <c r="A44" s="430"/>
      <c r="B44" s="430"/>
      <c r="C44" s="430"/>
      <c r="D44" s="432"/>
      <c r="E44" s="430"/>
    </row>
    <row r="45" spans="1:6" ht="11.25" customHeight="1">
      <c r="A45" s="325">
        <v>1</v>
      </c>
      <c r="B45" s="325">
        <v>2</v>
      </c>
      <c r="C45" s="325">
        <v>3</v>
      </c>
      <c r="D45" s="326">
        <v>4</v>
      </c>
      <c r="E45" s="324">
        <v>5</v>
      </c>
      <c r="F45" s="347"/>
    </row>
    <row r="46" spans="1:6" ht="26.25">
      <c r="A46" s="359">
        <v>1</v>
      </c>
      <c r="B46" s="350" t="s">
        <v>358</v>
      </c>
      <c r="C46" s="329">
        <v>55680</v>
      </c>
      <c r="D46" s="357">
        <v>12420</v>
      </c>
      <c r="E46" s="339">
        <f>D46/C46%</f>
        <v>22.306034482758623</v>
      </c>
      <c r="F46" s="347"/>
    </row>
    <row r="47" spans="1:6" ht="26.25">
      <c r="A47" s="358">
        <v>2</v>
      </c>
      <c r="B47" s="350" t="s">
        <v>352</v>
      </c>
      <c r="C47" s="329">
        <v>9986</v>
      </c>
      <c r="D47" s="357">
        <v>9986</v>
      </c>
      <c r="E47" s="339">
        <f>D47/C47%</f>
        <v>100</v>
      </c>
      <c r="F47" s="347"/>
    </row>
    <row r="48" spans="1:6" ht="15">
      <c r="A48" s="353"/>
      <c r="B48" s="341" t="s">
        <v>363</v>
      </c>
      <c r="C48" s="342">
        <f>SUM(C46:C47)</f>
        <v>65666</v>
      </c>
      <c r="D48" s="343">
        <f>SUM(D46:D47)</f>
        <v>22406</v>
      </c>
      <c r="E48" s="354">
        <f>D48/C48%</f>
        <v>34.12115859044255</v>
      </c>
      <c r="F48" s="355"/>
    </row>
    <row r="49" spans="1:5" ht="15">
      <c r="A49" s="300"/>
      <c r="B49" s="298"/>
      <c r="C49" s="298"/>
      <c r="D49" s="346"/>
      <c r="E49" s="356"/>
    </row>
    <row r="50" spans="1:6" ht="15">
      <c r="A50" s="427" t="s">
        <v>364</v>
      </c>
      <c r="B50" s="428"/>
      <c r="C50" s="428"/>
      <c r="D50" s="428"/>
      <c r="E50" s="429"/>
      <c r="F50" s="347"/>
    </row>
    <row r="51" spans="1:5" ht="10.5" customHeight="1">
      <c r="A51" s="430" t="s">
        <v>373</v>
      </c>
      <c r="B51" s="430" t="s">
        <v>335</v>
      </c>
      <c r="C51" s="430" t="s">
        <v>336</v>
      </c>
      <c r="D51" s="431" t="s">
        <v>374</v>
      </c>
      <c r="E51" s="430" t="s">
        <v>337</v>
      </c>
    </row>
    <row r="52" spans="1:5" ht="12.75">
      <c r="A52" s="430"/>
      <c r="B52" s="430"/>
      <c r="C52" s="430"/>
      <c r="D52" s="432"/>
      <c r="E52" s="430"/>
    </row>
    <row r="53" spans="1:6" ht="11.25" customHeight="1">
      <c r="A53" s="325">
        <v>1</v>
      </c>
      <c r="B53" s="325">
        <v>2</v>
      </c>
      <c r="C53" s="325">
        <v>3</v>
      </c>
      <c r="D53" s="326">
        <v>4</v>
      </c>
      <c r="E53" s="324">
        <v>5</v>
      </c>
      <c r="F53" s="347"/>
    </row>
    <row r="54" spans="1:6" ht="15">
      <c r="A54" s="348">
        <v>1</v>
      </c>
      <c r="B54" s="350" t="s">
        <v>365</v>
      </c>
      <c r="C54" s="360">
        <v>1100</v>
      </c>
      <c r="D54" s="361">
        <v>1100</v>
      </c>
      <c r="E54" s="339">
        <f>D54/C54%</f>
        <v>100</v>
      </c>
      <c r="F54" s="347"/>
    </row>
    <row r="55" spans="1:6" ht="15">
      <c r="A55" s="353"/>
      <c r="B55" s="341" t="s">
        <v>366</v>
      </c>
      <c r="C55" s="342">
        <f>SUM(C54:C54)</f>
        <v>1100</v>
      </c>
      <c r="D55" s="343">
        <f>SUM(D54:D54)</f>
        <v>1100</v>
      </c>
      <c r="E55" s="354">
        <f>D55/C55%</f>
        <v>100</v>
      </c>
      <c r="F55" s="355"/>
    </row>
    <row r="56" spans="1:5" ht="15">
      <c r="A56" s="300"/>
      <c r="B56" s="298"/>
      <c r="C56" s="307"/>
      <c r="D56" s="362"/>
      <c r="E56" s="356"/>
    </row>
    <row r="57" spans="1:5" s="164" customFormat="1" ht="15">
      <c r="A57" s="425" t="s">
        <v>367</v>
      </c>
      <c r="B57" s="426"/>
      <c r="C57" s="342">
        <f>C48+C40+C30+C19+C55</f>
        <v>288988</v>
      </c>
      <c r="D57" s="343">
        <f>D48+D40+D30+D19+D55</f>
        <v>236410</v>
      </c>
      <c r="E57" s="344">
        <f>D57/C57%</f>
        <v>81.80616496186693</v>
      </c>
    </row>
    <row r="58" spans="1:5" s="164" customFormat="1" ht="15">
      <c r="A58" s="300"/>
      <c r="B58" s="298"/>
      <c r="C58" s="298"/>
      <c r="D58" s="346"/>
      <c r="E58" s="356"/>
    </row>
    <row r="59" spans="1:5" s="164" customFormat="1" ht="15">
      <c r="A59" s="427" t="s">
        <v>368</v>
      </c>
      <c r="B59" s="428"/>
      <c r="C59" s="428"/>
      <c r="D59" s="428"/>
      <c r="E59" s="429"/>
    </row>
    <row r="60" spans="1:5" ht="10.5" customHeight="1">
      <c r="A60" s="430" t="s">
        <v>373</v>
      </c>
      <c r="B60" s="430" t="s">
        <v>335</v>
      </c>
      <c r="C60" s="430" t="s">
        <v>336</v>
      </c>
      <c r="D60" s="431" t="s">
        <v>374</v>
      </c>
      <c r="E60" s="430" t="s">
        <v>337</v>
      </c>
    </row>
    <row r="61" spans="1:5" ht="12.75">
      <c r="A61" s="430"/>
      <c r="B61" s="430"/>
      <c r="C61" s="430"/>
      <c r="D61" s="432"/>
      <c r="E61" s="430"/>
    </row>
    <row r="62" spans="1:5" s="164" customFormat="1" ht="12" customHeight="1">
      <c r="A62" s="325">
        <v>1</v>
      </c>
      <c r="B62" s="325">
        <v>2</v>
      </c>
      <c r="C62" s="325">
        <v>3</v>
      </c>
      <c r="D62" s="326">
        <v>4</v>
      </c>
      <c r="E62" s="324">
        <v>5</v>
      </c>
    </row>
    <row r="63" spans="1:5" s="164" customFormat="1" ht="12.75" customHeight="1">
      <c r="A63" s="413">
        <v>1</v>
      </c>
      <c r="B63" s="416" t="s">
        <v>369</v>
      </c>
      <c r="C63" s="419">
        <v>5414614</v>
      </c>
      <c r="D63" s="422">
        <v>4959969</v>
      </c>
      <c r="E63" s="410">
        <f>D63/C63%</f>
        <v>91.60337191164504</v>
      </c>
    </row>
    <row r="64" spans="1:5" s="164" customFormat="1" ht="12.75">
      <c r="A64" s="414"/>
      <c r="B64" s="417"/>
      <c r="C64" s="420"/>
      <c r="D64" s="423"/>
      <c r="E64" s="411"/>
    </row>
    <row r="65" spans="1:5" s="164" customFormat="1" ht="12.75">
      <c r="A65" s="414"/>
      <c r="B65" s="417"/>
      <c r="C65" s="420"/>
      <c r="D65" s="423"/>
      <c r="E65" s="411"/>
    </row>
    <row r="66" spans="1:6" s="164" customFormat="1" ht="12.75">
      <c r="A66" s="415"/>
      <c r="B66" s="418"/>
      <c r="C66" s="421"/>
      <c r="D66" s="424"/>
      <c r="E66" s="412"/>
      <c r="F66" s="365"/>
    </row>
    <row r="67" spans="1:6" s="164" customFormat="1" ht="52.5">
      <c r="A67" s="363">
        <v>2</v>
      </c>
      <c r="B67" s="366" t="s">
        <v>370</v>
      </c>
      <c r="C67" s="367">
        <v>6530992</v>
      </c>
      <c r="D67" s="364">
        <v>5778058</v>
      </c>
      <c r="E67" s="339">
        <f>D67/C67%</f>
        <v>88.47136851492085</v>
      </c>
      <c r="F67" s="365"/>
    </row>
    <row r="68" spans="1:5" s="164" customFormat="1" ht="26.25">
      <c r="A68" s="358">
        <v>3</v>
      </c>
      <c r="B68" s="366" t="s">
        <v>304</v>
      </c>
      <c r="C68" s="368">
        <v>589341</v>
      </c>
      <c r="D68" s="357">
        <v>589341</v>
      </c>
      <c r="E68" s="339">
        <f>D68/C68%</f>
        <v>100</v>
      </c>
    </row>
    <row r="69" spans="1:6" s="164" customFormat="1" ht="15">
      <c r="A69" s="358"/>
      <c r="B69" s="341" t="s">
        <v>371</v>
      </c>
      <c r="C69" s="369">
        <f>C68+C67+C63</f>
        <v>12534947</v>
      </c>
      <c r="D69" s="343">
        <f>D68+D67+D63</f>
        <v>11327368</v>
      </c>
      <c r="E69" s="354">
        <f>D69/C69%</f>
        <v>90.3663015088935</v>
      </c>
      <c r="F69" s="365"/>
    </row>
    <row r="70" spans="1:5" s="164" customFormat="1" ht="9.75" customHeight="1">
      <c r="A70" s="370"/>
      <c r="B70" s="371"/>
      <c r="C70" s="371"/>
      <c r="D70" s="372"/>
      <c r="E70" s="373"/>
    </row>
    <row r="71" spans="1:5" s="164" customFormat="1" ht="15">
      <c r="A71" s="353"/>
      <c r="B71" s="341" t="s">
        <v>372</v>
      </c>
      <c r="C71" s="342">
        <f>C57+C69</f>
        <v>12823935</v>
      </c>
      <c r="D71" s="343">
        <f>D57+D69</f>
        <v>11563778</v>
      </c>
      <c r="E71" s="344">
        <f>D71/C71%</f>
        <v>90.17339841476114</v>
      </c>
    </row>
    <row r="72" spans="1:5" s="164" customFormat="1" ht="15">
      <c r="A72" s="300"/>
      <c r="B72" s="298"/>
      <c r="C72" s="298"/>
      <c r="D72" s="346"/>
      <c r="E72" s="356"/>
    </row>
    <row r="73" spans="1:5" ht="12.75">
      <c r="A73" s="374"/>
      <c r="B73" s="374"/>
      <c r="C73" s="375"/>
      <c r="D73" s="376"/>
      <c r="E73" s="374"/>
    </row>
    <row r="74" spans="1:2" s="310" customFormat="1" ht="15">
      <c r="A74" s="1" t="s">
        <v>378</v>
      </c>
      <c r="B74" s="298"/>
    </row>
    <row r="75" spans="1:2" s="310" customFormat="1" ht="15">
      <c r="A75" s="1" t="s">
        <v>323</v>
      </c>
      <c r="B75" s="298"/>
    </row>
  </sheetData>
  <sheetProtection password="955E" sheet="1" objects="1" scenarios="1" selectLockedCells="1" selectUnlockedCells="1"/>
  <mergeCells count="54">
    <mergeCell ref="A1:E1"/>
    <mergeCell ref="A2:E2"/>
    <mergeCell ref="A3:E3"/>
    <mergeCell ref="A4:A5"/>
    <mergeCell ref="B4:B5"/>
    <mergeCell ref="C4:C5"/>
    <mergeCell ref="D4:D5"/>
    <mergeCell ref="E4:E5"/>
    <mergeCell ref="E14:E15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A21:E21"/>
    <mergeCell ref="A22:A23"/>
    <mergeCell ref="B22:B23"/>
    <mergeCell ref="C22:C23"/>
    <mergeCell ref="D22:D23"/>
    <mergeCell ref="E22:E23"/>
    <mergeCell ref="A33:E33"/>
    <mergeCell ref="A34:A35"/>
    <mergeCell ref="B34:B35"/>
    <mergeCell ref="C34:C35"/>
    <mergeCell ref="D34:D35"/>
    <mergeCell ref="E34:E35"/>
    <mergeCell ref="A42:E42"/>
    <mergeCell ref="A43:A44"/>
    <mergeCell ref="B43:B44"/>
    <mergeCell ref="C43:C44"/>
    <mergeCell ref="D43:D44"/>
    <mergeCell ref="E43:E44"/>
    <mergeCell ref="A50:E50"/>
    <mergeCell ref="A51:A52"/>
    <mergeCell ref="B51:B52"/>
    <mergeCell ref="C51:C52"/>
    <mergeCell ref="D51:D52"/>
    <mergeCell ref="E51:E52"/>
    <mergeCell ref="A57:B57"/>
    <mergeCell ref="A59:E59"/>
    <mergeCell ref="A60:A61"/>
    <mergeCell ref="B60:B61"/>
    <mergeCell ref="C60:C61"/>
    <mergeCell ref="D60:D61"/>
    <mergeCell ref="E60:E61"/>
    <mergeCell ref="E63:E66"/>
    <mergeCell ref="A63:A66"/>
    <mergeCell ref="B63:B66"/>
    <mergeCell ref="C63:C66"/>
    <mergeCell ref="D63:D66"/>
  </mergeCells>
  <printOptions/>
  <pageMargins left="0.26" right="0.75" top="0.97" bottom="0.9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ZEZE</cp:lastModifiedBy>
  <cp:lastPrinted>2016-02-04T13:02:40Z</cp:lastPrinted>
  <dcterms:created xsi:type="dcterms:W3CDTF">2006-12-05T11:18:07Z</dcterms:created>
  <dcterms:modified xsi:type="dcterms:W3CDTF">2016-02-04T13:03:24Z</dcterms:modified>
  <cp:category/>
  <cp:version/>
  <cp:contentType/>
  <cp:contentStatus/>
</cp:coreProperties>
</file>