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0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<sst xmlns="http://schemas.openxmlformats.org/spreadsheetml/2006/main" count="435" uniqueCount="333">
  <si>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</si>
  <si>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</si>
  <si>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</si>
  <si>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</si>
  <si>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</si>
  <si>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</si>
  <si>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</si>
  <si>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</si>
  <si>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</si>
  <si>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</si>
  <si>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</si>
  <si>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</si>
  <si>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</si>
  <si>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</si>
  <si>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</si>
  <si>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</si>
  <si>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</si>
  <si>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</si>
  <si>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</si>
  <si>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</si>
  <si>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</si>
  <si>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</si>
  <si>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</si>
  <si>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</si>
  <si>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</si>
  <si>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</si>
  <si>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</si>
  <si>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</si>
  <si>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</si>
  <si>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</si>
  <si>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</si>
  <si>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</si>
  <si>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</si>
  <si>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</si>
  <si>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</si>
  <si>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</si>
  <si>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</si>
  <si>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</si>
  <si>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</si>
  <si>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</si>
  <si>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</si>
  <si>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</si>
  <si>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</si>
  <si>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</si>
  <si>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</si>
  <si>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</si>
  <si>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</si>
  <si>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</si>
  <si>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</si>
  <si>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</si>
  <si>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</si>
  <si>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</si>
  <si>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</si>
  <si>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</si>
  <si>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</si>
  <si>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</si>
  <si>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</si>
  <si>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</si>
  <si>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</si>
  <si>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</si>
  <si>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</si>
  <si>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</si>
  <si>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</si>
  <si>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</si>
  <si>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</si>
  <si>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</si>
  <si>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</si>
  <si>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</si>
  <si>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</si>
  <si>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</si>
  <si>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</si>
  <si>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</si>
  <si>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</si>
  <si>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</si>
  <si>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</si>
  <si>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</si>
  <si>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</si>
  <si>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</si>
  <si>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</si>
  <si>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</si>
  <si>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</si>
  <si>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</si>
  <si>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</si>
  <si>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</si>
  <si>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</si>
  <si>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</si>
  <si>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</si>
  <si>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</si>
  <si>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</si>
  <si>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</si>
  <si>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</si>
  <si>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</si>
  <si>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</si>
  <si>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</si>
  <si>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</si>
  <si>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</si>
  <si>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</si>
  <si>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</si>
  <si>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</si>
  <si>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</si>
  <si>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</si>
  <si>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</si>
  <si>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</si>
  <si>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</si>
  <si>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</si>
  <si>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</si>
  <si>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</si>
  <si>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</si>
  <si>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</si>
  <si>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</si>
  <si>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</si>
  <si>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</si>
  <si>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</si>
  <si>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</si>
  <si>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</si>
  <si>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</si>
  <si>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</si>
  <si>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</si>
  <si>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</si>
  <si>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</si>
  <si>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</si>
  <si>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ІV.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</si>
  <si>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</si>
  <si>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</si>
  <si>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</si>
  <si>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</si>
  <si>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</si>
  <si>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</si>
  <si>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</si>
  <si>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</si>
  <si>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</si>
  <si>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</si>
  <si>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</si>
  <si>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</si>
  <si>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</si>
  <si>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</si>
  <si>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</si>
  <si>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</si>
  <si>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</si>
  <si>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</si>
  <si>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</si>
  <si>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</si>
  <si>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</si>
  <si>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</si>
  <si>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</si>
  <si>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</si>
  <si>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</si>
  <si>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</si>
  <si>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</si>
  <si>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</si>
  <si>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</si>
  <si>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</si>
  <si>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</si>
  <si>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</si>
  <si>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</si>
  <si>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</si>
  <si>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</si>
  <si>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</si>
  <si>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</si>
  <si>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</si>
  <si>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</si>
  <si>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</si>
  <si>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</si>
  <si>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</si>
  <si>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</si>
  <si>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</si>
  <si>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</si>
  <si>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</si>
  <si>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</si>
  <si>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</si>
  <si>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</si>
  <si>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</si>
  <si>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</si>
  <si>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</si>
  <si>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</si>
  <si>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</si>
  <si>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</si>
  <si>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</si>
  <si>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</si>
  <si>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</si>
  <si>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</si>
  <si>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</si>
  <si>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</si>
  <si>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</si>
  <si>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</si>
  <si>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</si>
  <si>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</si>
  <si>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</si>
  <si>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</si>
  <si>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</si>
  <si>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</si>
  <si>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</si>
  <si>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</si>
  <si>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</si>
  <si>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</si>
  <si>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</si>
  <si>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</si>
  <si>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</si>
  <si>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</si>
  <si>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</si>
  <si>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</si>
  <si>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</si>
  <si>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</si>
  <si>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</si>
  <si>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транспортни средства</t>
  </si>
  <si>
    <t>Капиталови разходи от целеви средства</t>
  </si>
  <si>
    <t>Благоустрояване общински пазар гр. Брусарци</t>
  </si>
  <si>
    <t>Изграждане дренаж около сграда на НЧ "Христо Ботев 1929" с. Дондуково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</si>
  <si>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</si>
  <si>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</si>
  <si>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</si>
  <si>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Закупуване автомобил- пикап за нуждите на Домашен социален патронаж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</si>
  <si>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</si>
  <si>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</si>
  <si>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</si>
  <si>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</si>
  <si>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</si>
  <si>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>IІІ.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</si>
  <si>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</si>
  <si>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</si>
  <si>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</si>
  <si>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</si>
  <si>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</si>
  <si>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Изграждане покрито многофункционално спортно игрище в СОУ Христо Ботев гр. Брусарци</t>
  </si>
  <si>
    <t>Проект "Център за иновативни комплексни социални услуги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</si>
  <si>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</si>
  <si>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</si>
  <si>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</si>
  <si>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</si>
  <si>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4.3.</t>
  </si>
  <si>
    <t xml:space="preserve"> Ремонт на работни помещения</t>
  </si>
  <si>
    <t>Всичко извънбюджетни средства:</t>
  </si>
  <si>
    <t>ВСИЧКО КАПИТАЛОВИ РАЗХОДИ</t>
  </si>
  <si>
    <t>61-00</t>
  </si>
  <si>
    <t>62-00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</si>
  <si>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</si>
  <si>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</si>
  <si>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</si>
  <si>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</si>
  <si>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</si>
  <si>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</si>
  <si>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</si>
  <si>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</si>
  <si>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</si>
  <si>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</si>
  <si>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</si>
  <si>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</si>
  <si>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</si>
  <si>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</si>
  <si>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</si>
  <si>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</si>
  <si>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</si>
  <si>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</si>
  <si>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</si>
  <si>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>трансфер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</si>
  <si>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</si>
  <si>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</si>
  <si>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</si>
  <si>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</si>
  <si>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</si>
  <si>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</si>
  <si>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</si>
  <si>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</si>
  <si>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</si>
  <si>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</si>
  <si>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</si>
  <si>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>ПЛАН</t>
  </si>
  <si>
    <t>Всичко капиталови разходи по бюджета на  общината: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</si>
  <si>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</si>
  <si>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</si>
  <si>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</si>
  <si>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</si>
  <si>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</si>
  <si>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</si>
  <si>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</si>
  <si>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изграждане на инфраструктурни обекти</t>
  </si>
  <si>
    <t>корпоративен данък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</si>
  <si>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</si>
  <si>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</si>
  <si>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</si>
  <si>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</si>
  <si>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</si>
  <si>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</si>
  <si>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%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</si>
  <si>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</si>
  <si>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</si>
  <si>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</si>
  <si>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</si>
  <si>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</si>
  <si>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</si>
  <si>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</si>
  <si>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</si>
  <si>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</si>
  <si>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</si>
  <si>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</si>
  <si>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</si>
  <si>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</si>
  <si>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</si>
  <si>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</si>
  <si>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</si>
  <si>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</si>
  <si>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</si>
  <si>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</si>
  <si>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</si>
  <si>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</si>
  <si>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</si>
  <si>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</si>
  <si>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</si>
  <si>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</si>
  <si>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</si>
  <si>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</si>
  <si>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</si>
  <si>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t>Уточнен план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</si>
  <si>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</si>
  <si>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временнен безлихвен заем</t>
  </si>
  <si>
    <t>приход от наем</t>
  </si>
  <si>
    <t>Наем земя</t>
  </si>
  <si>
    <t>Временнен безлихвен заем</t>
  </si>
  <si>
    <t>учебни помагала и книги</t>
  </si>
  <si>
    <t>Аналитично разпределение приходите за м.05. 2016 г. е както следва</t>
  </si>
  <si>
    <t>Към  отчета на бюджета за 05. 2016 г. на Община Брусарци</t>
  </si>
  <si>
    <t xml:space="preserve">          Отчета  на Община Брусарци за периода 01.01.2016  - 31.05.2016 г. възлиза на 1 287 764 лв. в приход и разход. </t>
  </si>
  <si>
    <t>субсидия за транспорт</t>
  </si>
  <si>
    <t>налични на 31.05.2016</t>
  </si>
  <si>
    <t>Разходната част на общинския бюджет  възлиза на 1 287 764 лв.,в т. ч.:</t>
  </si>
  <si>
    <t>ПРИХОДИ ПО БЮДЖЕТА НА ОБЩИНА БРУСАРЦИ ЗА МЕСЕЦ  МАЙ 2016г.</t>
  </si>
  <si>
    <t>Отчет 05.2016</t>
  </si>
  <si>
    <t>Налични на 31.05.2016</t>
  </si>
  <si>
    <t>на Община Брусарци за месец Май 2016г.</t>
  </si>
  <si>
    <t>на Община Брусарци за м. Май 2016г.</t>
  </si>
  <si>
    <t>НА КАПИТАЛОВИТЕ РАЗХОДИ НА ОБЩИНА БРУСАРЦИ ЗА МАЙ  2016 г.</t>
  </si>
  <si>
    <t>ИНДИКАТИВЕН ОБОЩЕН РАЗЧЕТ ЗА СМЕТКИТЕ ОТ  ЕС  НА               ОБЩИНА БРУСАРЦИ ЗА М. МАЙ 2016Г.</t>
  </si>
  <si>
    <t>Отчет 05.2016г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</si>
</sst>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lbertus MT Lt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1"/>
      <color indexed="8"/>
      <name val="StempelGaramond Roman"/>
      <family val="1"/>
    </font>
    <font>
      <sz val="10"/>
      <color indexed="8"/>
      <name val="Albertus MT Lt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sz val="14"/>
      <color indexed="8"/>
      <name val="Arial"/>
      <family val="0"/>
    </font>
    <font>
      <b/>
      <sz val="12"/>
      <color indexed="8"/>
      <name val="Albertus MT Lt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4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6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2" fillId="0" borderId="1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2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0" xfId="1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top" wrapText="1"/>
    </xf>
    <xf numFmtId="3" fontId="29" fillId="0" borderId="10" xfId="15" applyNumberFormat="1" applyFont="1" applyBorder="1" applyAlignment="1">
      <alignment horizontal="center" vertical="center"/>
      <protection/>
    </xf>
    <xf numFmtId="3" fontId="30" fillId="0" borderId="0" xfId="15" applyNumberFormat="1" applyFont="1" applyBorder="1" applyAlignment="1" applyProtection="1">
      <alignment horizontal="center" vertical="center"/>
      <protection/>
    </xf>
    <xf numFmtId="0" fontId="31" fillId="0" borderId="0" xfId="22" applyFont="1">
      <alignment/>
      <protection/>
    </xf>
    <xf numFmtId="0" fontId="29" fillId="0" borderId="11" xfId="15" applyFont="1" applyBorder="1" applyAlignment="1">
      <alignment horizontal="center" vertical="center"/>
      <protection/>
    </xf>
    <xf numFmtId="0" fontId="10" fillId="0" borderId="6" xfId="0" applyFont="1" applyBorder="1" applyAlignment="1">
      <alignment horizontal="center" vertical="top" wrapText="1"/>
    </xf>
    <xf numFmtId="1" fontId="29" fillId="0" borderId="11" xfId="15" applyNumberFormat="1" applyFont="1" applyBorder="1" applyAlignment="1">
      <alignment horizontal="center" vertical="center"/>
      <protection/>
    </xf>
    <xf numFmtId="1" fontId="30" fillId="0" borderId="0" xfId="15" applyNumberFormat="1" applyFont="1" applyBorder="1" applyAlignment="1" applyProtection="1">
      <alignment horizontal="center" vertical="center"/>
      <protection/>
    </xf>
    <xf numFmtId="0" fontId="30" fillId="0" borderId="6" xfId="15" applyFont="1" applyBorder="1" applyAlignment="1">
      <alignment horizontal="center" vertical="center"/>
      <protection/>
    </xf>
    <xf numFmtId="0" fontId="30" fillId="0" borderId="9" xfId="15" applyFont="1" applyBorder="1" applyAlignment="1">
      <alignment horizontal="center" vertical="center" wrapText="1"/>
      <protection/>
    </xf>
    <xf numFmtId="3" fontId="32" fillId="0" borderId="9" xfId="15" applyNumberFormat="1" applyFont="1" applyFill="1" applyBorder="1" applyAlignment="1" quotePrefix="1">
      <alignment horizontal="center" vertical="center"/>
      <protection/>
    </xf>
    <xf numFmtId="3" fontId="32" fillId="0" borderId="0" xfId="15" applyNumberFormat="1" applyFont="1" applyFill="1" applyBorder="1" applyAlignment="1" applyProtection="1" quotePrefix="1">
      <alignment horizontal="center" vertical="center"/>
      <protection/>
    </xf>
    <xf numFmtId="3" fontId="29" fillId="0" borderId="0" xfId="15" applyNumberFormat="1" applyFont="1" applyBorder="1" applyAlignment="1" applyProtection="1">
      <alignment horizontal="right" vertical="center"/>
      <protection/>
    </xf>
    <xf numFmtId="0" fontId="34" fillId="0" borderId="0" xfId="22" applyFont="1">
      <alignment/>
      <protection/>
    </xf>
    <xf numFmtId="0" fontId="33" fillId="0" borderId="0" xfId="0" applyFont="1" applyAlignment="1">
      <alignment/>
    </xf>
    <xf numFmtId="191" fontId="30" fillId="0" borderId="12" xfId="16" applyNumberFormat="1" applyFont="1" applyFill="1" applyBorder="1" applyAlignment="1" quotePrefix="1">
      <alignment horizontal="right" vertical="center"/>
      <protection/>
    </xf>
    <xf numFmtId="0" fontId="30" fillId="0" borderId="13" xfId="16" applyFont="1" applyFill="1" applyBorder="1" applyAlignment="1">
      <alignment horizontal="left" vertical="center" wrapText="1"/>
      <protection/>
    </xf>
    <xf numFmtId="3" fontId="30" fillId="0" borderId="14" xfId="15" applyNumberFormat="1" applyFont="1" applyBorder="1" applyAlignment="1" applyProtection="1">
      <alignment horizontal="right" vertical="center"/>
      <protection/>
    </xf>
    <xf numFmtId="3" fontId="30" fillId="0" borderId="0" xfId="15" applyNumberFormat="1" applyFont="1" applyBorder="1" applyAlignment="1" applyProtection="1">
      <alignment horizontal="right" vertical="center"/>
      <protection/>
    </xf>
    <xf numFmtId="191" fontId="30" fillId="0" borderId="12" xfId="16" applyNumberFormat="1" applyFont="1" applyFill="1" applyBorder="1" applyAlignment="1" quotePrefix="1">
      <alignment horizontal="right"/>
      <protection/>
    </xf>
    <xf numFmtId="0" fontId="30" fillId="0" borderId="13" xfId="16" applyFont="1" applyFill="1" applyBorder="1" applyAlignment="1">
      <alignment wrapText="1"/>
      <protection/>
    </xf>
    <xf numFmtId="3" fontId="30" fillId="0" borderId="15" xfId="15" applyNumberFormat="1" applyFont="1" applyBorder="1" applyAlignment="1" applyProtection="1">
      <alignment horizontal="right" vertical="center"/>
      <protection/>
    </xf>
    <xf numFmtId="49" fontId="30" fillId="0" borderId="12" xfId="16" applyNumberFormat="1" applyFont="1" applyFill="1" applyBorder="1" applyAlignment="1">
      <alignment horizontal="right" vertical="center"/>
      <protection/>
    </xf>
    <xf numFmtId="191" fontId="30" fillId="0" borderId="16" xfId="16" applyNumberFormat="1" applyFont="1" applyFill="1" applyBorder="1" applyAlignment="1">
      <alignment horizontal="right" vertical="center"/>
      <protection/>
    </xf>
    <xf numFmtId="191" fontId="30" fillId="0" borderId="17" xfId="16" applyNumberFormat="1" applyFont="1" applyFill="1" applyBorder="1" applyAlignment="1" quotePrefix="1">
      <alignment horizontal="right" vertical="top"/>
      <protection/>
    </xf>
    <xf numFmtId="0" fontId="30" fillId="0" borderId="18" xfId="16" applyFont="1" applyFill="1" applyBorder="1" applyAlignment="1">
      <alignment vertical="top" wrapText="1"/>
      <protection/>
    </xf>
    <xf numFmtId="191" fontId="30" fillId="0" borderId="12" xfId="16" applyNumberFormat="1" applyFont="1" applyFill="1" applyBorder="1" applyAlignment="1" quotePrefix="1">
      <alignment horizontal="right" vertical="top"/>
      <protection/>
    </xf>
    <xf numFmtId="0" fontId="30" fillId="0" borderId="13" xfId="16" applyFont="1" applyFill="1" applyBorder="1" applyAlignment="1">
      <alignment vertical="top" wrapText="1"/>
      <protection/>
    </xf>
    <xf numFmtId="0" fontId="29" fillId="0" borderId="0" xfId="15" applyFont="1" applyAlignment="1">
      <alignment vertical="center"/>
      <protection/>
    </xf>
    <xf numFmtId="0" fontId="30" fillId="0" borderId="9" xfId="16" applyFont="1" applyFill="1" applyBorder="1" applyAlignment="1">
      <alignment horizontal="right" vertical="center"/>
      <protection/>
    </xf>
    <xf numFmtId="0" fontId="29" fillId="0" borderId="9" xfId="17" applyFont="1" applyFill="1" applyBorder="1" applyAlignment="1">
      <alignment horizontal="center" vertical="center" wrapText="1"/>
      <protection/>
    </xf>
    <xf numFmtId="3" fontId="29" fillId="0" borderId="9" xfId="15" applyNumberFormat="1" applyFont="1" applyBorder="1" applyAlignment="1" applyProtection="1">
      <alignment horizontal="right" vertical="center"/>
      <protection/>
    </xf>
    <xf numFmtId="0" fontId="30" fillId="0" borderId="0" xfId="15" applyFont="1" applyAlignment="1">
      <alignment vertical="center"/>
      <protection/>
    </xf>
    <xf numFmtId="0" fontId="30" fillId="0" borderId="0" xfId="16" applyFont="1" applyFill="1" applyBorder="1" applyAlignment="1">
      <alignment horizontal="center" vertical="center"/>
      <protection/>
    </xf>
    <xf numFmtId="0" fontId="30" fillId="0" borderId="0" xfId="15" applyFont="1" applyAlignment="1">
      <alignment vertical="center" wrapText="1"/>
      <protection/>
    </xf>
    <xf numFmtId="0" fontId="30" fillId="0" borderId="0" xfId="15" applyFont="1" applyBorder="1" applyAlignment="1" applyProtection="1">
      <alignment vertical="center"/>
      <protection/>
    </xf>
    <xf numFmtId="0" fontId="30" fillId="0" borderId="19" xfId="16" applyFont="1" applyFill="1" applyBorder="1" applyAlignment="1">
      <alignment horizontal="left" vertical="center" wrapText="1"/>
      <protection/>
    </xf>
    <xf numFmtId="191" fontId="30" fillId="0" borderId="20" xfId="16" applyNumberFormat="1" applyFont="1" applyFill="1" applyBorder="1" applyAlignment="1" quotePrefix="1">
      <alignment horizontal="right" vertical="center"/>
      <protection/>
    </xf>
    <xf numFmtId="0" fontId="30" fillId="0" borderId="21" xfId="16" applyFont="1" applyFill="1" applyBorder="1" applyAlignment="1">
      <alignment horizontal="left" vertical="center" wrapText="1"/>
      <protection/>
    </xf>
    <xf numFmtId="191" fontId="30" fillId="0" borderId="1" xfId="16" applyNumberFormat="1" applyFont="1" applyFill="1" applyBorder="1" applyAlignment="1" quotePrefix="1">
      <alignment horizontal="right" vertical="center"/>
      <protection/>
    </xf>
    <xf numFmtId="0" fontId="30" fillId="0" borderId="1" xfId="16" applyFont="1" applyFill="1" applyBorder="1" applyAlignment="1">
      <alignment vertical="center" wrapText="1"/>
      <protection/>
    </xf>
    <xf numFmtId="0" fontId="30" fillId="0" borderId="1" xfId="16" applyFont="1" applyFill="1" applyBorder="1" applyAlignment="1">
      <alignment horizontal="left" vertical="center" wrapText="1"/>
      <protection/>
    </xf>
    <xf numFmtId="3" fontId="30" fillId="0" borderId="22" xfId="15" applyNumberFormat="1" applyFont="1" applyBorder="1" applyAlignment="1" applyProtection="1">
      <alignment horizontal="right" vertical="center"/>
      <protection/>
    </xf>
    <xf numFmtId="191" fontId="30" fillId="0" borderId="23" xfId="16" applyNumberFormat="1" applyFont="1" applyFill="1" applyBorder="1" applyAlignment="1" quotePrefix="1">
      <alignment horizontal="right" vertical="center"/>
      <protection/>
    </xf>
    <xf numFmtId="0" fontId="30" fillId="0" borderId="23" xfId="16" applyFont="1" applyFill="1" applyBorder="1" applyAlignment="1">
      <alignment vertical="center" wrapText="1"/>
      <protection/>
    </xf>
    <xf numFmtId="3" fontId="30" fillId="0" borderId="24" xfId="15" applyNumberFormat="1" applyFont="1" applyBorder="1" applyAlignment="1" applyProtection="1">
      <alignment horizontal="right" vertical="center"/>
      <protection/>
    </xf>
    <xf numFmtId="3" fontId="29" fillId="0" borderId="9" xfId="15" applyNumberFormat="1" applyFont="1" applyBorder="1" applyAlignment="1" applyProtection="1">
      <alignment horizontal="right" vertical="center"/>
      <protection/>
    </xf>
    <xf numFmtId="16" fontId="30" fillId="0" borderId="25" xfId="16" applyNumberFormat="1" applyFont="1" applyFill="1" applyBorder="1" applyAlignment="1">
      <alignment vertical="center" wrapText="1"/>
      <protection/>
    </xf>
    <xf numFmtId="3" fontId="30" fillId="0" borderId="18" xfId="15" applyNumberFormat="1" applyFont="1" applyBorder="1" applyAlignment="1" applyProtection="1">
      <alignment horizontal="right" vertical="center"/>
      <protection/>
    </xf>
    <xf numFmtId="191" fontId="30" fillId="0" borderId="1" xfId="16" applyNumberFormat="1" applyFont="1" applyFill="1" applyBorder="1" applyAlignment="1" quotePrefix="1">
      <alignment horizontal="right"/>
      <protection/>
    </xf>
    <xf numFmtId="0" fontId="30" fillId="0" borderId="1" xfId="16" applyFont="1" applyFill="1" applyBorder="1" applyAlignment="1">
      <alignment wrapText="1"/>
      <protection/>
    </xf>
    <xf numFmtId="191" fontId="30" fillId="0" borderId="7" xfId="16" applyNumberFormat="1" applyFont="1" applyFill="1" applyBorder="1" applyAlignment="1" quotePrefix="1">
      <alignment horizontal="right" vertical="center"/>
      <protection/>
    </xf>
    <xf numFmtId="0" fontId="30" fillId="0" borderId="7" xfId="16" applyFont="1" applyFill="1" applyBorder="1" applyAlignment="1">
      <alignment vertical="center" wrapText="1"/>
      <protection/>
    </xf>
    <xf numFmtId="0" fontId="30" fillId="0" borderId="23" xfId="16" applyFont="1" applyFill="1" applyBorder="1" applyAlignment="1">
      <alignment horizontal="left" vertical="center" wrapText="1"/>
      <protection/>
    </xf>
    <xf numFmtId="191" fontId="30" fillId="0" borderId="7" xfId="16" applyNumberFormat="1" applyFont="1" applyFill="1" applyBorder="1" applyAlignment="1" quotePrefix="1">
      <alignment horizontal="right"/>
      <protection/>
    </xf>
    <xf numFmtId="3" fontId="29" fillId="0" borderId="26" xfId="15" applyNumberFormat="1" applyFont="1" applyBorder="1" applyAlignment="1" applyProtection="1">
      <alignment horizontal="right" vertical="center"/>
      <protection/>
    </xf>
    <xf numFmtId="3" fontId="30" fillId="0" borderId="11" xfId="15" applyNumberFormat="1" applyFont="1" applyBorder="1" applyAlignment="1" applyProtection="1">
      <alignment horizontal="right" vertical="center"/>
      <protection/>
    </xf>
    <xf numFmtId="3" fontId="32" fillId="0" borderId="26" xfId="15" applyNumberFormat="1" applyFont="1" applyBorder="1" applyAlignment="1" applyProtection="1">
      <alignment horizontal="right" vertical="center"/>
      <protection/>
    </xf>
    <xf numFmtId="3" fontId="29" fillId="0" borderId="10" xfId="15" applyNumberFormat="1" applyFont="1" applyBorder="1" applyAlignment="1" applyProtection="1">
      <alignment horizontal="right" vertical="center"/>
      <protection/>
    </xf>
    <xf numFmtId="3" fontId="29" fillId="0" borderId="6" xfId="15" applyNumberFormat="1" applyFont="1" applyBorder="1" applyAlignment="1" applyProtection="1">
      <alignment horizontal="right" vertical="center"/>
      <protection/>
    </xf>
    <xf numFmtId="3" fontId="30" fillId="0" borderId="26" xfId="15" applyNumberFormat="1" applyFont="1" applyBorder="1" applyAlignment="1" applyProtection="1">
      <alignment horizontal="right" vertical="center"/>
      <protection/>
    </xf>
    <xf numFmtId="3" fontId="32" fillId="0" borderId="18" xfId="15" applyNumberFormat="1" applyFont="1" applyBorder="1" applyAlignment="1" applyProtection="1">
      <alignment horizontal="right" vertical="center"/>
      <protection/>
    </xf>
    <xf numFmtId="0" fontId="35" fillId="0" borderId="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5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3" fontId="11" fillId="0" borderId="23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vertical="top" wrapText="1"/>
    </xf>
    <xf numFmtId="3" fontId="10" fillId="0" borderId="9" xfId="0" applyNumberFormat="1" applyFont="1" applyFill="1" applyBorder="1" applyAlignment="1">
      <alignment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 wrapText="1"/>
    </xf>
    <xf numFmtId="3" fontId="10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91" fontId="30" fillId="0" borderId="20" xfId="16" applyNumberFormat="1" applyFont="1" applyFill="1" applyBorder="1" applyAlignment="1" quotePrefix="1">
      <alignment horizontal="right" vertical="top"/>
      <protection/>
    </xf>
    <xf numFmtId="0" fontId="30" fillId="0" borderId="21" xfId="16" applyFont="1" applyFill="1" applyBorder="1" applyAlignment="1">
      <alignment vertical="top" wrapText="1"/>
      <protection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/>
    </xf>
    <xf numFmtId="0" fontId="36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wrapText="1"/>
      <protection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left" wrapText="1" indent="1"/>
      <protection/>
    </xf>
    <xf numFmtId="49" fontId="11" fillId="0" borderId="34" xfId="0" applyNumberFormat="1" applyFont="1" applyFill="1" applyBorder="1" applyAlignment="1" applyProtection="1">
      <alignment horizontal="center"/>
      <protection/>
    </xf>
    <xf numFmtId="1" fontId="11" fillId="0" borderId="23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" xfId="0" applyFont="1" applyFill="1" applyBorder="1" applyAlignment="1" applyProtection="1">
      <alignment horizontal="center" wrapText="1"/>
      <protection/>
    </xf>
    <xf numFmtId="1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1" fontId="11" fillId="0" borderId="35" xfId="0" applyNumberFormat="1" applyFont="1" applyFill="1" applyBorder="1" applyAlignment="1" applyProtection="1">
      <alignment horizontal="center"/>
      <protection/>
    </xf>
    <xf numFmtId="1" fontId="11" fillId="0" borderId="1" xfId="0" applyNumberFormat="1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 quotePrefix="1">
      <alignment horizontal="left" wrapText="1"/>
      <protection/>
    </xf>
    <xf numFmtId="1" fontId="11" fillId="0" borderId="35" xfId="0" applyNumberFormat="1" applyFont="1" applyFill="1" applyBorder="1" applyAlignment="1" applyProtection="1" quotePrefix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justify" vertical="top" wrapText="1"/>
    </xf>
    <xf numFmtId="1" fontId="11" fillId="0" borderId="36" xfId="0" applyNumberFormat="1" applyFont="1" applyFill="1" applyBorder="1" applyAlignment="1" applyProtection="1" quotePrefix="1">
      <alignment horizontal="center"/>
      <protection/>
    </xf>
    <xf numFmtId="0" fontId="11" fillId="0" borderId="7" xfId="0" applyFont="1" applyBorder="1" applyAlignment="1">
      <alignment horizontal="justify" vertical="top" wrapText="1"/>
    </xf>
    <xf numFmtId="1" fontId="11" fillId="0" borderId="37" xfId="0" applyNumberFormat="1" applyFont="1" applyFill="1" applyBorder="1" applyAlignment="1" applyProtection="1" quotePrefix="1">
      <alignment horizontal="center"/>
      <protection/>
    </xf>
    <xf numFmtId="1" fontId="11" fillId="0" borderId="7" xfId="0" applyNumberFormat="1" applyFont="1" applyFill="1" applyBorder="1" applyAlignment="1">
      <alignment horizontal="center"/>
    </xf>
    <xf numFmtId="2" fontId="10" fillId="0" borderId="28" xfId="0" applyNumberFormat="1" applyFont="1" applyBorder="1" applyAlignment="1">
      <alignment horizontal="center" vertical="center" wrapText="1"/>
    </xf>
    <xf numFmtId="0" fontId="10" fillId="0" borderId="38" xfId="0" applyFont="1" applyFill="1" applyBorder="1" applyAlignment="1" applyProtection="1">
      <alignment horizontal="center" wrapText="1"/>
      <protection/>
    </xf>
    <xf numFmtId="1" fontId="10" fillId="0" borderId="39" xfId="0" applyNumberFormat="1" applyFont="1" applyFill="1" applyBorder="1" applyAlignment="1">
      <alignment horizontal="center"/>
    </xf>
    <xf numFmtId="2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1" fontId="10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left" wrapText="1"/>
      <protection/>
    </xf>
    <xf numFmtId="0" fontId="11" fillId="0" borderId="1" xfId="0" applyFont="1" applyFill="1" applyBorder="1" applyAlignment="1" applyProtection="1" quotePrefix="1">
      <alignment horizontal="left" wrapText="1" indent="2"/>
      <protection/>
    </xf>
    <xf numFmtId="1" fontId="11" fillId="0" borderId="40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11" fillId="0" borderId="41" xfId="0" applyFont="1" applyFill="1" applyBorder="1" applyAlignment="1" applyProtection="1" quotePrefix="1">
      <alignment horizontal="left" wrapText="1" indent="2"/>
      <protection/>
    </xf>
    <xf numFmtId="1" fontId="11" fillId="0" borderId="42" xfId="0" applyNumberFormat="1" applyFont="1" applyFill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1" fontId="10" fillId="0" borderId="39" xfId="0" applyNumberFormat="1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wrapText="1"/>
      <protection/>
    </xf>
    <xf numFmtId="0" fontId="10" fillId="0" borderId="9" xfId="0" applyFont="1" applyBorder="1" applyAlignment="1">
      <alignment/>
    </xf>
    <xf numFmtId="0" fontId="11" fillId="0" borderId="1" xfId="0" applyFont="1" applyFill="1" applyBorder="1" applyAlignment="1" applyProtection="1">
      <alignment horizontal="left" wrapText="1"/>
      <protection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37" fillId="0" borderId="9" xfId="0" applyFont="1" applyBorder="1" applyAlignment="1">
      <alignment horizontal="left"/>
    </xf>
    <xf numFmtId="0" fontId="38" fillId="0" borderId="7" xfId="0" applyFont="1" applyBorder="1" applyAlignment="1">
      <alignment wrapText="1"/>
    </xf>
    <xf numFmtId="0" fontId="11" fillId="0" borderId="7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2" fontId="11" fillId="0" borderId="28" xfId="0" applyNumberFormat="1" applyFont="1" applyBorder="1" applyAlignment="1">
      <alignment vertical="center"/>
    </xf>
    <xf numFmtId="0" fontId="38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0" fillId="0" borderId="9" xfId="0" applyNumberFormat="1" applyFont="1" applyBorder="1" applyAlignment="1">
      <alignment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39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9" fillId="0" borderId="8" xfId="16" applyFont="1" applyFill="1" applyBorder="1" applyAlignment="1">
      <alignment vertical="center" wrapText="1"/>
      <protection/>
    </xf>
    <xf numFmtId="0" fontId="33" fillId="0" borderId="47" xfId="15" applyFont="1" applyBorder="1" applyAlignment="1">
      <alignment vertical="center" wrapText="1"/>
      <protection/>
    </xf>
    <xf numFmtId="0" fontId="29" fillId="0" borderId="8" xfId="16" applyFont="1" applyFill="1" applyBorder="1" applyAlignment="1">
      <alignment horizontal="left" vertical="center"/>
      <protection/>
    </xf>
    <xf numFmtId="0" fontId="29" fillId="0" borderId="47" xfId="16" applyFont="1" applyFill="1" applyBorder="1" applyAlignment="1">
      <alignment horizontal="left" vertical="center"/>
      <protection/>
    </xf>
    <xf numFmtId="0" fontId="29" fillId="0" borderId="47" xfId="16" applyFont="1" applyFill="1" applyBorder="1" applyAlignment="1" quotePrefix="1">
      <alignment horizontal="left" vertical="center"/>
      <protection/>
    </xf>
    <xf numFmtId="0" fontId="29" fillId="0" borderId="8" xfId="15" applyFont="1" applyFill="1" applyBorder="1" applyAlignment="1">
      <alignment horizontal="left" vertical="center"/>
      <protection/>
    </xf>
    <xf numFmtId="0" fontId="29" fillId="0" borderId="47" xfId="15" applyFont="1" applyFill="1" applyBorder="1" applyAlignment="1">
      <alignment horizontal="left" vertical="center"/>
      <protection/>
    </xf>
    <xf numFmtId="0" fontId="29" fillId="0" borderId="8" xfId="15" applyFont="1" applyFill="1" applyBorder="1" applyAlignment="1">
      <alignment horizontal="left"/>
      <protection/>
    </xf>
    <xf numFmtId="0" fontId="29" fillId="0" borderId="47" xfId="15" applyFont="1" applyFill="1" applyBorder="1" applyAlignment="1">
      <alignment horizontal="left"/>
      <protection/>
    </xf>
    <xf numFmtId="0" fontId="29" fillId="0" borderId="8" xfId="15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0" fillId="0" borderId="48" xfId="0" applyFont="1" applyFill="1" applyBorder="1" applyAlignment="1" applyProtection="1">
      <alignment horizontal="left" wrapText="1"/>
      <protection/>
    </xf>
    <xf numFmtId="0" fontId="15" fillId="0" borderId="48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0" fillId="0" borderId="1" xfId="16" applyFont="1" applyFill="1" applyBorder="1" applyAlignment="1">
      <alignment vertical="center" wrapText="1"/>
      <protection/>
    </xf>
    <xf numFmtId="0" fontId="40" fillId="0" borderId="7" xfId="16" applyFont="1" applyFill="1" applyBorder="1" applyAlignment="1">
      <alignment wrapText="1"/>
      <protection/>
    </xf>
    <xf numFmtId="0" fontId="41" fillId="0" borderId="1" xfId="16" applyFont="1" applyFill="1" applyBorder="1" applyAlignment="1">
      <alignment wrapText="1"/>
      <protection/>
    </xf>
    <xf numFmtId="0" fontId="41" fillId="0" borderId="7" xfId="16" applyFont="1" applyFill="1" applyBorder="1" applyAlignment="1">
      <alignment horizontal="left" vertical="center" wrapText="1"/>
      <protection/>
    </xf>
    <xf numFmtId="0" fontId="41" fillId="0" borderId="23" xfId="16" applyFont="1" applyFill="1" applyBorder="1" applyAlignment="1">
      <alignment horizontal="left" vertical="center" wrapText="1"/>
      <protection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workbookViewId="0" topLeftCell="A1">
      <selection activeCell="B5" sqref="B5:I5"/>
    </sheetView>
  </sheetViews>
  <sheetFormatPr defaultColWidth="9.140625" defaultRowHeight="12.75"/>
  <cols>
    <col min="1" max="1" width="10.421875" style="2" customWidth="1"/>
    <col min="2" max="7" width="9.140625" style="2" customWidth="1"/>
    <col min="8" max="8" width="10.140625" style="2" bestFit="1" customWidth="1"/>
    <col min="9" max="16384" width="9.140625" style="2" customWidth="1"/>
  </cols>
  <sheetData>
    <row r="2" ht="18" customHeight="1"/>
    <row r="3" spans="4:5" ht="16.5" customHeight="1">
      <c r="D3" s="10" t="s">
        <v>236</v>
      </c>
      <c r="E3" s="10"/>
    </row>
    <row r="4" ht="18.75" customHeight="1"/>
    <row r="5" spans="2:9" ht="15.75">
      <c r="B5" s="204" t="s">
        <v>320</v>
      </c>
      <c r="C5" s="204"/>
      <c r="D5" s="204"/>
      <c r="E5" s="204"/>
      <c r="F5" s="204"/>
      <c r="G5" s="204"/>
      <c r="H5" s="204"/>
      <c r="I5" s="204"/>
    </row>
    <row r="7" spans="2:10" ht="48.75" customHeight="1">
      <c r="B7" s="253" t="s">
        <v>321</v>
      </c>
      <c r="C7" s="221"/>
      <c r="D7" s="221"/>
      <c r="E7" s="221"/>
      <c r="F7" s="221"/>
      <c r="G7" s="221"/>
      <c r="H7" s="221"/>
      <c r="I7" s="221"/>
      <c r="J7" s="221"/>
    </row>
    <row r="8" spans="2:10" ht="48.75" customHeight="1">
      <c r="B8" s="205" t="s">
        <v>255</v>
      </c>
      <c r="C8" s="205"/>
      <c r="D8" s="205"/>
      <c r="E8" s="205"/>
      <c r="F8" s="205"/>
      <c r="G8" s="205"/>
      <c r="H8" s="205"/>
      <c r="I8" s="205"/>
      <c r="J8" s="205"/>
    </row>
    <row r="9" spans="2:10" ht="32.25" customHeight="1">
      <c r="B9" s="205"/>
      <c r="C9" s="205"/>
      <c r="D9" s="205"/>
      <c r="E9" s="205"/>
      <c r="F9" s="205"/>
      <c r="G9" s="205"/>
      <c r="H9" s="205"/>
      <c r="I9" s="205"/>
      <c r="J9" s="205"/>
    </row>
    <row r="10" spans="2:10" ht="48.75" customHeight="1" hidden="1">
      <c r="B10" s="205"/>
      <c r="C10" s="205"/>
      <c r="D10" s="205"/>
      <c r="E10" s="205"/>
      <c r="F10" s="205"/>
      <c r="G10" s="205"/>
      <c r="H10" s="205"/>
      <c r="I10" s="205"/>
      <c r="J10" s="205"/>
    </row>
    <row r="11" spans="2:10" ht="24" customHeight="1">
      <c r="B11" s="8"/>
      <c r="C11" s="4"/>
      <c r="D11" s="4"/>
      <c r="E11" s="4"/>
      <c r="F11" s="4"/>
      <c r="G11" s="4"/>
      <c r="H11" s="4"/>
      <c r="I11" s="4"/>
      <c r="J11" s="4"/>
    </row>
    <row r="12" spans="2:8" ht="15.75">
      <c r="B12" s="2" t="s">
        <v>237</v>
      </c>
      <c r="H12" s="2" t="s">
        <v>43</v>
      </c>
    </row>
    <row r="13" spans="2:8" ht="15.75">
      <c r="B13" s="2" t="s">
        <v>238</v>
      </c>
      <c r="H13" s="2" t="s">
        <v>36</v>
      </c>
    </row>
    <row r="14" spans="2:8" ht="15.75">
      <c r="B14" s="2" t="s">
        <v>239</v>
      </c>
      <c r="H14" s="2" t="s">
        <v>85</v>
      </c>
    </row>
    <row r="15" spans="2:8" ht="15.75">
      <c r="B15" s="2" t="s">
        <v>240</v>
      </c>
      <c r="H15" s="2" t="s">
        <v>235</v>
      </c>
    </row>
    <row r="16" spans="2:8" ht="15.75">
      <c r="B16" s="2" t="s">
        <v>311</v>
      </c>
      <c r="H16" s="2" t="s">
        <v>8</v>
      </c>
    </row>
    <row r="17" spans="2:10" ht="12.75" customHeight="1">
      <c r="B17" s="8"/>
      <c r="C17" s="4"/>
      <c r="D17" s="4"/>
      <c r="E17" s="4"/>
      <c r="F17" s="4"/>
      <c r="G17" s="4"/>
      <c r="H17" s="4"/>
      <c r="I17" s="4"/>
      <c r="J17" s="4"/>
    </row>
    <row r="18" ht="15.75">
      <c r="E18" s="3" t="s">
        <v>241</v>
      </c>
    </row>
    <row r="20" spans="2:9" ht="15.75">
      <c r="B20" s="204" t="s">
        <v>319</v>
      </c>
      <c r="C20" s="204"/>
      <c r="D20" s="204"/>
      <c r="E20" s="204"/>
      <c r="F20" s="204"/>
      <c r="G20" s="204"/>
      <c r="H20" s="204"/>
      <c r="I20" s="204"/>
    </row>
    <row r="22" spans="1:2" ht="15.75">
      <c r="A22" s="2">
        <v>1</v>
      </c>
      <c r="B22" s="2" t="s">
        <v>242</v>
      </c>
    </row>
    <row r="23" spans="2:8" ht="15.75">
      <c r="B23" s="2" t="s">
        <v>243</v>
      </c>
      <c r="C23" s="2" t="s">
        <v>244</v>
      </c>
      <c r="H23" s="9">
        <v>761287</v>
      </c>
    </row>
    <row r="24" spans="2:8" ht="15.75">
      <c r="B24" s="2" t="s">
        <v>243</v>
      </c>
      <c r="C24" s="2" t="s">
        <v>245</v>
      </c>
      <c r="H24" s="9"/>
    </row>
    <row r="25" spans="2:8" ht="15.75">
      <c r="B25" s="2" t="s">
        <v>243</v>
      </c>
      <c r="C25" s="2" t="s">
        <v>322</v>
      </c>
      <c r="H25" s="9">
        <v>39203</v>
      </c>
    </row>
    <row r="26" spans="2:8" ht="15.75">
      <c r="B26" s="2" t="s">
        <v>243</v>
      </c>
      <c r="C26" s="2" t="s">
        <v>315</v>
      </c>
      <c r="H26" s="9">
        <v>3006</v>
      </c>
    </row>
    <row r="27" spans="2:8" ht="15.75">
      <c r="B27" s="2" t="s">
        <v>243</v>
      </c>
      <c r="C27" s="2" t="s">
        <v>254</v>
      </c>
      <c r="H27" s="9">
        <v>6510</v>
      </c>
    </row>
    <row r="28" spans="2:8" ht="15.75">
      <c r="B28" s="2" t="s">
        <v>243</v>
      </c>
      <c r="C28" s="2" t="s">
        <v>253</v>
      </c>
      <c r="H28" s="9">
        <v>94974</v>
      </c>
    </row>
    <row r="29" spans="2:8" ht="15.75">
      <c r="B29" s="2" t="s">
        <v>243</v>
      </c>
      <c r="C29" s="2" t="s">
        <v>323</v>
      </c>
      <c r="H29" s="9">
        <v>-80917</v>
      </c>
    </row>
    <row r="30" spans="2:8" ht="15.75">
      <c r="B30" s="2" t="s">
        <v>243</v>
      </c>
      <c r="C30" s="283" t="s">
        <v>314</v>
      </c>
      <c r="D30" s="283"/>
      <c r="E30" s="283"/>
      <c r="F30" s="283"/>
      <c r="H30" s="9">
        <v>-12840</v>
      </c>
    </row>
    <row r="31" spans="2:8" ht="15.75">
      <c r="B31" s="2" t="s">
        <v>243</v>
      </c>
      <c r="C31" s="2" t="s">
        <v>276</v>
      </c>
      <c r="H31" s="9">
        <v>-76</v>
      </c>
    </row>
    <row r="32" spans="1:2" ht="15.75">
      <c r="A32" s="2">
        <v>2</v>
      </c>
      <c r="B32" s="2" t="s">
        <v>246</v>
      </c>
    </row>
    <row r="33" spans="2:8" ht="15.75">
      <c r="B33" s="2" t="s">
        <v>243</v>
      </c>
      <c r="C33" s="2" t="s">
        <v>247</v>
      </c>
      <c r="H33" s="9">
        <v>67792</v>
      </c>
    </row>
    <row r="34" spans="2:8" ht="15.75">
      <c r="B34" s="2" t="s">
        <v>243</v>
      </c>
      <c r="C34" s="2" t="s">
        <v>248</v>
      </c>
      <c r="H34" s="9">
        <v>105039</v>
      </c>
    </row>
    <row r="35" spans="2:8" ht="15.75">
      <c r="B35" s="2" t="s">
        <v>243</v>
      </c>
      <c r="C35" s="2" t="s">
        <v>249</v>
      </c>
      <c r="H35" s="9">
        <v>211775</v>
      </c>
    </row>
    <row r="36" spans="2:8" ht="15.75">
      <c r="B36" s="2" t="s">
        <v>243</v>
      </c>
      <c r="C36" s="2" t="s">
        <v>245</v>
      </c>
      <c r="H36" s="9">
        <v>19584</v>
      </c>
    </row>
    <row r="37" spans="2:8" ht="15.75">
      <c r="B37" s="2" t="s">
        <v>243</v>
      </c>
      <c r="C37" s="2" t="s">
        <v>254</v>
      </c>
      <c r="H37" s="9">
        <v>-5717</v>
      </c>
    </row>
    <row r="38" spans="2:8" ht="15.75">
      <c r="B38" s="2" t="s">
        <v>243</v>
      </c>
      <c r="C38" s="2" t="s">
        <v>277</v>
      </c>
      <c r="H38" s="9"/>
    </row>
    <row r="39" spans="2:8" ht="15.75">
      <c r="B39" s="2" t="s">
        <v>243</v>
      </c>
      <c r="C39" s="2" t="s">
        <v>314</v>
      </c>
      <c r="H39" s="9"/>
    </row>
    <row r="40" spans="2:8" ht="15.75">
      <c r="B40" s="2" t="s">
        <v>243</v>
      </c>
      <c r="C40" s="2" t="s">
        <v>253</v>
      </c>
      <c r="H40" s="9">
        <v>78162</v>
      </c>
    </row>
    <row r="41" spans="2:8" ht="15.75">
      <c r="B41" s="2" t="s">
        <v>243</v>
      </c>
      <c r="C41" s="2" t="s">
        <v>323</v>
      </c>
      <c r="H41" s="9">
        <v>-18</v>
      </c>
    </row>
    <row r="43" ht="15.75">
      <c r="E43" s="3" t="s">
        <v>250</v>
      </c>
    </row>
    <row r="44" ht="15.75">
      <c r="B44" s="2" t="s">
        <v>324</v>
      </c>
    </row>
    <row r="45" ht="6" customHeight="1"/>
    <row r="46" spans="3:8" ht="15.75">
      <c r="C46" s="2" t="s">
        <v>251</v>
      </c>
      <c r="H46" s="9">
        <v>811147</v>
      </c>
    </row>
    <row r="47" spans="3:8" ht="15.75">
      <c r="C47" s="2" t="s">
        <v>252</v>
      </c>
      <c r="H47" s="9">
        <v>476617</v>
      </c>
    </row>
  </sheetData>
  <sheetProtection password="B55E" sheet="1" objects="1" scenarios="1" selectLockedCells="1" selectUnlockedCells="1"/>
  <mergeCells count="5">
    <mergeCell ref="C30:F30"/>
    <mergeCell ref="B7:J7"/>
    <mergeCell ref="B5:I5"/>
    <mergeCell ref="B20:I20"/>
    <mergeCell ref="B8:J10"/>
  </mergeCells>
  <printOptions/>
  <pageMargins left="0.75" right="0.75" top="0.37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ySplit="2" topLeftCell="BM3" activePane="bottomLeft" state="frozen"/>
      <selection pane="topLeft" activeCell="H33" sqref="H33:H34"/>
      <selection pane="bottomLeft" activeCell="H33" sqref="H33:H34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286" t="s">
        <v>43</v>
      </c>
      <c r="D1" s="287"/>
      <c r="E1" s="287"/>
    </row>
    <row r="2" spans="6:7" ht="11.25" customHeight="1">
      <c r="F2" s="14"/>
      <c r="G2" s="14"/>
    </row>
    <row r="3" spans="1:6" ht="15.75">
      <c r="A3" s="284" t="s">
        <v>325</v>
      </c>
      <c r="B3" s="285"/>
      <c r="C3" s="285"/>
      <c r="D3" s="285"/>
      <c r="E3" s="285"/>
      <c r="F3" s="16"/>
    </row>
    <row r="4" ht="6.75" customHeight="1"/>
    <row r="5" spans="1:6" ht="15.75">
      <c r="A5" s="284" t="s">
        <v>106</v>
      </c>
      <c r="B5" s="285"/>
      <c r="C5" s="285"/>
      <c r="D5" s="285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326</v>
      </c>
    </row>
    <row r="8" spans="1:9" ht="15.75">
      <c r="A8" s="6">
        <v>1</v>
      </c>
      <c r="B8" s="5" t="s">
        <v>109</v>
      </c>
      <c r="C8" s="21" t="s">
        <v>110</v>
      </c>
      <c r="D8" s="22">
        <v>1627448</v>
      </c>
      <c r="E8" s="22">
        <v>761287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20000</v>
      </c>
      <c r="E9" s="22"/>
      <c r="F9" s="23"/>
      <c r="G9" s="24"/>
      <c r="H9" s="24"/>
      <c r="I9" s="24"/>
    </row>
    <row r="10" spans="1:9" ht="15.75">
      <c r="A10" s="6">
        <v>3</v>
      </c>
      <c r="B10" s="5" t="s">
        <v>278</v>
      </c>
      <c r="C10" s="21" t="s">
        <v>279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268</v>
      </c>
      <c r="C11" s="21" t="s">
        <v>269</v>
      </c>
      <c r="D11" s="22">
        <v>20772</v>
      </c>
      <c r="E11" s="22">
        <v>6510</v>
      </c>
      <c r="F11" s="23"/>
      <c r="G11" s="24"/>
      <c r="H11" s="24"/>
      <c r="I11" s="24"/>
    </row>
    <row r="12" spans="1:9" ht="15.75">
      <c r="A12" s="6">
        <v>5</v>
      </c>
      <c r="B12" s="5" t="s">
        <v>280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316</v>
      </c>
      <c r="C13" s="203" t="s">
        <v>155</v>
      </c>
      <c r="D13" s="22">
        <v>3006</v>
      </c>
      <c r="E13" s="22">
        <v>3006</v>
      </c>
      <c r="F13" s="23"/>
      <c r="G13" s="24"/>
      <c r="H13" s="24"/>
      <c r="I13" s="24"/>
    </row>
    <row r="14" spans="1:9" ht="15.75">
      <c r="A14" s="6">
        <v>7</v>
      </c>
      <c r="B14" s="2" t="s">
        <v>317</v>
      </c>
      <c r="C14" s="203"/>
      <c r="D14" s="22"/>
      <c r="E14" s="22">
        <v>-12840</v>
      </c>
      <c r="F14" s="23"/>
      <c r="G14" s="24"/>
      <c r="H14" s="24"/>
      <c r="I14" s="24"/>
    </row>
    <row r="15" spans="1:9" ht="15.75">
      <c r="A15" s="6">
        <v>8</v>
      </c>
      <c r="B15" s="5" t="s">
        <v>113</v>
      </c>
      <c r="C15" s="21" t="s">
        <v>114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327</v>
      </c>
      <c r="C16" s="21" t="s">
        <v>256</v>
      </c>
      <c r="D16" s="22"/>
      <c r="E16" s="22">
        <v>-80917</v>
      </c>
      <c r="F16" s="23"/>
      <c r="G16" s="24"/>
      <c r="H16" s="24"/>
      <c r="I16" s="24"/>
    </row>
    <row r="17" spans="2:9" ht="15.75">
      <c r="B17" s="7" t="s">
        <v>115</v>
      </c>
      <c r="C17" s="25"/>
      <c r="D17" s="26">
        <f>SUM(D8:D15)</f>
        <v>1805403</v>
      </c>
      <c r="E17" s="26">
        <f>SUM(E8:E16)</f>
        <v>811147</v>
      </c>
      <c r="F17" s="27"/>
      <c r="I17" s="24"/>
    </row>
    <row r="18" spans="6:9" ht="10.5" customHeight="1">
      <c r="F18" s="27"/>
      <c r="I18" s="24"/>
    </row>
    <row r="19" spans="1:9" ht="15.75">
      <c r="A19" s="284" t="s">
        <v>116</v>
      </c>
      <c r="B19" s="285"/>
      <c r="C19" s="285"/>
      <c r="D19" s="285"/>
      <c r="E19" s="28"/>
      <c r="F19" s="28"/>
      <c r="I19" s="24"/>
    </row>
    <row r="20" spans="1:9" ht="6.75" customHeight="1">
      <c r="A20" s="15"/>
      <c r="B20" s="17"/>
      <c r="C20" s="17"/>
      <c r="D20" s="17"/>
      <c r="E20" s="17"/>
      <c r="F20" s="29"/>
      <c r="I20" s="24"/>
    </row>
    <row r="21" spans="1:9" ht="13.5" customHeight="1">
      <c r="A21" s="11" t="s">
        <v>1</v>
      </c>
      <c r="B21" s="30" t="s">
        <v>2</v>
      </c>
      <c r="C21" s="19" t="s">
        <v>107</v>
      </c>
      <c r="D21" s="20" t="s">
        <v>108</v>
      </c>
      <c r="E21" s="20" t="s">
        <v>326</v>
      </c>
      <c r="F21" s="27"/>
      <c r="I21" s="24"/>
    </row>
    <row r="22" spans="1:9" ht="15.75">
      <c r="A22" s="6">
        <v>1</v>
      </c>
      <c r="B22" s="5" t="s">
        <v>117</v>
      </c>
      <c r="C22" s="31"/>
      <c r="D22" s="22">
        <v>459970</v>
      </c>
      <c r="E22" s="22">
        <v>172831</v>
      </c>
      <c r="F22" s="27"/>
      <c r="I22" s="24"/>
    </row>
    <row r="23" spans="1:9" ht="15.75">
      <c r="A23" s="6">
        <v>2</v>
      </c>
      <c r="B23" s="5" t="s">
        <v>118</v>
      </c>
      <c r="C23" s="31" t="s">
        <v>119</v>
      </c>
      <c r="D23" s="22">
        <v>379600</v>
      </c>
      <c r="E23" s="22">
        <v>189800</v>
      </c>
      <c r="F23" s="27"/>
      <c r="I23" s="24"/>
    </row>
    <row r="24" spans="1:9" ht="15.75">
      <c r="A24" s="6">
        <v>3</v>
      </c>
      <c r="B24" s="5" t="s">
        <v>120</v>
      </c>
      <c r="C24" s="31" t="s">
        <v>119</v>
      </c>
      <c r="D24" s="22">
        <v>29300</v>
      </c>
      <c r="E24" s="22">
        <v>21975</v>
      </c>
      <c r="F24" s="32"/>
      <c r="I24" s="24"/>
    </row>
    <row r="25" spans="1:9" ht="15.75">
      <c r="A25" s="6">
        <v>4</v>
      </c>
      <c r="B25" s="5" t="s">
        <v>111</v>
      </c>
      <c r="C25" s="21" t="s">
        <v>112</v>
      </c>
      <c r="D25" s="22">
        <v>194300</v>
      </c>
      <c r="E25" s="22">
        <v>19584</v>
      </c>
      <c r="F25" s="27"/>
      <c r="I25" s="24"/>
    </row>
    <row r="26" spans="1:9" ht="15.75">
      <c r="A26" s="6">
        <v>5</v>
      </c>
      <c r="B26" s="5" t="s">
        <v>281</v>
      </c>
      <c r="C26" s="21" t="s">
        <v>233</v>
      </c>
      <c r="D26" s="22">
        <v>-5834</v>
      </c>
      <c r="E26" s="22">
        <v>-5717</v>
      </c>
      <c r="F26" s="27"/>
      <c r="I26" s="24"/>
    </row>
    <row r="27" spans="1:9" ht="15.75">
      <c r="A27" s="6">
        <v>6</v>
      </c>
      <c r="B27" s="5" t="s">
        <v>282</v>
      </c>
      <c r="C27" s="21" t="s">
        <v>234</v>
      </c>
      <c r="D27" s="22"/>
      <c r="E27" s="22"/>
      <c r="F27" s="27"/>
      <c r="I27" s="24"/>
    </row>
    <row r="28" spans="1:9" ht="15.75">
      <c r="A28" s="6">
        <v>7</v>
      </c>
      <c r="B28" s="5" t="s">
        <v>123</v>
      </c>
      <c r="C28" s="21" t="s">
        <v>124</v>
      </c>
      <c r="D28" s="22">
        <v>11264</v>
      </c>
      <c r="E28" s="22"/>
      <c r="F28" s="27"/>
      <c r="I28" s="24"/>
    </row>
    <row r="29" spans="1:9" ht="15.75">
      <c r="A29" s="6">
        <v>8</v>
      </c>
      <c r="B29" s="5" t="s">
        <v>113</v>
      </c>
      <c r="C29" s="21" t="s">
        <v>114</v>
      </c>
      <c r="D29" s="22">
        <v>78162</v>
      </c>
      <c r="E29" s="22">
        <v>78162</v>
      </c>
      <c r="F29" s="27"/>
      <c r="I29" s="24"/>
    </row>
    <row r="30" spans="1:9" ht="15.75">
      <c r="A30" s="6">
        <v>9</v>
      </c>
      <c r="B30" s="5" t="s">
        <v>327</v>
      </c>
      <c r="C30" s="21" t="s">
        <v>256</v>
      </c>
      <c r="D30" s="22"/>
      <c r="E30" s="22">
        <v>-18</v>
      </c>
      <c r="F30" s="27"/>
      <c r="I30" s="24"/>
    </row>
    <row r="31" spans="2:9" ht="15.75">
      <c r="B31" s="7" t="s">
        <v>115</v>
      </c>
      <c r="C31" s="21"/>
      <c r="D31" s="26">
        <f>SUM(D22:D29)</f>
        <v>1146762</v>
      </c>
      <c r="E31" s="26">
        <f>SUM(E22:E30)</f>
        <v>476617</v>
      </c>
      <c r="F31" s="27"/>
      <c r="I31" s="24"/>
    </row>
    <row r="32" spans="3:9" ht="12" customHeight="1">
      <c r="C32" s="33"/>
      <c r="F32" s="27"/>
      <c r="I32" s="24"/>
    </row>
    <row r="33" spans="2:9" ht="15.75">
      <c r="B33" s="34" t="s">
        <v>125</v>
      </c>
      <c r="C33" s="25"/>
      <c r="D33" s="26">
        <f>D17+D31</f>
        <v>2952165</v>
      </c>
      <c r="E33" s="26">
        <f>E17+E31</f>
        <v>1287764</v>
      </c>
      <c r="F33" s="27"/>
      <c r="I33" s="24"/>
    </row>
    <row r="34" spans="6:9" ht="12" customHeight="1">
      <c r="F34" s="27"/>
      <c r="I34" s="24"/>
    </row>
    <row r="35" spans="1:9" ht="15.75">
      <c r="A35" s="290" t="s">
        <v>1</v>
      </c>
      <c r="B35" s="290" t="s">
        <v>126</v>
      </c>
      <c r="C35" s="290" t="s">
        <v>107</v>
      </c>
      <c r="D35" s="288" t="s">
        <v>108</v>
      </c>
      <c r="E35" s="288" t="s">
        <v>326</v>
      </c>
      <c r="F35" s="24"/>
      <c r="G35" s="24"/>
      <c r="H35" s="24"/>
      <c r="I35" s="24"/>
    </row>
    <row r="36" spans="1:9" ht="11.25" customHeight="1">
      <c r="A36" s="291"/>
      <c r="B36" s="291"/>
      <c r="C36" s="291"/>
      <c r="D36" s="289"/>
      <c r="E36" s="289"/>
      <c r="F36" s="24"/>
      <c r="G36" s="24"/>
      <c r="H36" s="24"/>
      <c r="I36" s="24"/>
    </row>
    <row r="37" spans="1:9" ht="15.75">
      <c r="A37" s="11" t="s">
        <v>40</v>
      </c>
      <c r="B37" s="7" t="s">
        <v>127</v>
      </c>
      <c r="C37" s="7"/>
      <c r="D37" s="7"/>
      <c r="E37" s="7"/>
      <c r="F37" s="24"/>
      <c r="G37" s="24"/>
      <c r="H37" s="24"/>
      <c r="I37" s="24"/>
    </row>
    <row r="38" spans="1:9" ht="15.75">
      <c r="A38" s="11" t="s">
        <v>14</v>
      </c>
      <c r="B38" s="7" t="s">
        <v>128</v>
      </c>
      <c r="C38" s="35" t="s">
        <v>129</v>
      </c>
      <c r="D38" s="36">
        <f>D39</f>
        <v>3200</v>
      </c>
      <c r="E38" s="36">
        <f>E39</f>
        <v>1642</v>
      </c>
      <c r="F38" s="24"/>
      <c r="G38" s="24"/>
      <c r="H38" s="24"/>
      <c r="I38" s="24"/>
    </row>
    <row r="39" spans="1:9" ht="15.75">
      <c r="A39" s="6" t="s">
        <v>130</v>
      </c>
      <c r="B39" s="5" t="s">
        <v>131</v>
      </c>
      <c r="C39" s="37" t="s">
        <v>132</v>
      </c>
      <c r="D39" s="38">
        <v>3200</v>
      </c>
      <c r="E39" s="38">
        <v>1642</v>
      </c>
      <c r="F39" s="2"/>
      <c r="G39" s="2"/>
      <c r="H39" s="2"/>
      <c r="I39" s="2"/>
    </row>
    <row r="40" spans="1:9" ht="15.75">
      <c r="A40" s="11" t="s">
        <v>15</v>
      </c>
      <c r="B40" s="7" t="s">
        <v>133</v>
      </c>
      <c r="C40" s="35" t="s">
        <v>134</v>
      </c>
      <c r="D40" s="36">
        <f>D41+D42+D43</f>
        <v>128000</v>
      </c>
      <c r="E40" s="36">
        <f>E41+E42+E43</f>
        <v>66150</v>
      </c>
      <c r="F40" s="2"/>
      <c r="G40" s="2"/>
      <c r="H40" s="2"/>
      <c r="I40" s="2"/>
    </row>
    <row r="41" spans="1:9" ht="15.75">
      <c r="A41" s="6" t="s">
        <v>135</v>
      </c>
      <c r="B41" s="5" t="s">
        <v>136</v>
      </c>
      <c r="C41" s="37" t="s">
        <v>137</v>
      </c>
      <c r="D41" s="38">
        <v>30000</v>
      </c>
      <c r="E41" s="38">
        <v>16143</v>
      </c>
      <c r="F41" s="2"/>
      <c r="G41" s="2"/>
      <c r="H41" s="2"/>
      <c r="I41" s="2"/>
    </row>
    <row r="42" spans="1:9" ht="15.75">
      <c r="A42" s="6" t="s">
        <v>138</v>
      </c>
      <c r="B42" s="5" t="s">
        <v>139</v>
      </c>
      <c r="C42" s="37" t="s">
        <v>140</v>
      </c>
      <c r="D42" s="38">
        <v>28000</v>
      </c>
      <c r="E42" s="38">
        <v>17063</v>
      </c>
      <c r="F42" s="2"/>
      <c r="G42" s="2"/>
      <c r="H42" s="2"/>
      <c r="I42" s="2"/>
    </row>
    <row r="43" spans="1:9" ht="15.75">
      <c r="A43" s="6" t="s">
        <v>141</v>
      </c>
      <c r="B43" s="5" t="s">
        <v>142</v>
      </c>
      <c r="C43" s="37" t="s">
        <v>143</v>
      </c>
      <c r="D43" s="38">
        <v>70000</v>
      </c>
      <c r="E43" s="38">
        <v>32944</v>
      </c>
      <c r="F43" s="2"/>
      <c r="G43" s="2"/>
      <c r="H43" s="2"/>
      <c r="I43" s="2"/>
    </row>
    <row r="44" spans="1:9" ht="15.75">
      <c r="A44" s="6"/>
      <c r="B44" s="7" t="s">
        <v>144</v>
      </c>
      <c r="C44" s="35"/>
      <c r="D44" s="36">
        <f>D38+D40</f>
        <v>131200</v>
      </c>
      <c r="E44" s="36">
        <f>E38+E40</f>
        <v>67792</v>
      </c>
      <c r="F44" s="2"/>
      <c r="G44" s="2"/>
      <c r="H44" s="2"/>
      <c r="I44" s="2"/>
    </row>
    <row r="45" spans="1:9" ht="15.75">
      <c r="A45" s="11" t="s">
        <v>41</v>
      </c>
      <c r="B45" s="7" t="s">
        <v>145</v>
      </c>
      <c r="C45" s="35"/>
      <c r="D45" s="36"/>
      <c r="E45" s="36"/>
      <c r="F45" s="2"/>
      <c r="G45" s="2"/>
      <c r="H45" s="2"/>
      <c r="I45" s="2"/>
    </row>
    <row r="46" spans="1:9" ht="15.75">
      <c r="A46" s="11" t="s">
        <v>14</v>
      </c>
      <c r="B46" s="7" t="s">
        <v>146</v>
      </c>
      <c r="C46" s="35" t="s">
        <v>147</v>
      </c>
      <c r="D46" s="36">
        <f>D47+D48+D49+D50+D51+D4</f>
        <v>128740</v>
      </c>
      <c r="E46" s="36">
        <f>E47+E48+E49+E50+E51+E4</f>
        <v>16648</v>
      </c>
      <c r="F46" s="2"/>
      <c r="G46" s="2"/>
      <c r="H46" s="2"/>
      <c r="I46" s="2"/>
    </row>
    <row r="47" spans="1:9" ht="15.75">
      <c r="A47" s="6" t="s">
        <v>130</v>
      </c>
      <c r="B47" s="5" t="s">
        <v>148</v>
      </c>
      <c r="C47" s="37" t="s">
        <v>149</v>
      </c>
      <c r="D47" s="38">
        <v>18400</v>
      </c>
      <c r="E47" s="38">
        <v>6563</v>
      </c>
      <c r="F47" s="2"/>
      <c r="G47" s="2"/>
      <c r="H47" s="2"/>
      <c r="I47" s="2"/>
    </row>
    <row r="48" spans="1:9" ht="15.75">
      <c r="A48" s="6" t="s">
        <v>150</v>
      </c>
      <c r="B48" s="5" t="s">
        <v>151</v>
      </c>
      <c r="C48" s="37" t="s">
        <v>152</v>
      </c>
      <c r="D48" s="38">
        <v>18500</v>
      </c>
      <c r="E48" s="38">
        <v>4839</v>
      </c>
      <c r="F48" s="2"/>
      <c r="G48" s="2"/>
      <c r="H48" s="2"/>
      <c r="I48" s="2"/>
    </row>
    <row r="49" spans="1:9" ht="15.75">
      <c r="A49" s="6" t="s">
        <v>153</v>
      </c>
      <c r="B49" s="5" t="s">
        <v>154</v>
      </c>
      <c r="C49" s="37" t="s">
        <v>155</v>
      </c>
      <c r="D49" s="38">
        <v>90740</v>
      </c>
      <c r="E49" s="38">
        <v>5241</v>
      </c>
      <c r="F49" s="2"/>
      <c r="G49" s="2"/>
      <c r="H49" s="2"/>
      <c r="I49" s="2"/>
    </row>
    <row r="50" spans="1:9" ht="15.75">
      <c r="A50" s="6" t="s">
        <v>156</v>
      </c>
      <c r="B50" s="5" t="s">
        <v>157</v>
      </c>
      <c r="C50" s="37" t="s">
        <v>158</v>
      </c>
      <c r="D50" s="38">
        <v>1000</v>
      </c>
      <c r="E50" s="38"/>
      <c r="F50" s="2"/>
      <c r="G50" s="2"/>
      <c r="H50" s="2"/>
      <c r="I50" s="2"/>
    </row>
    <row r="51" spans="1:9" ht="15.75">
      <c r="A51" s="6" t="s">
        <v>159</v>
      </c>
      <c r="B51" s="5" t="s">
        <v>160</v>
      </c>
      <c r="C51" s="37" t="s">
        <v>161</v>
      </c>
      <c r="D51" s="38">
        <v>100</v>
      </c>
      <c r="E51" s="38">
        <v>5</v>
      </c>
      <c r="F51" s="2"/>
      <c r="G51" s="2"/>
      <c r="H51" s="2"/>
      <c r="I51" s="2"/>
    </row>
    <row r="52" spans="1:9" ht="15.75">
      <c r="A52" s="11" t="s">
        <v>15</v>
      </c>
      <c r="B52" s="7" t="s">
        <v>162</v>
      </c>
      <c r="C52" s="35" t="s">
        <v>163</v>
      </c>
      <c r="D52" s="36">
        <f>D53+D54+D55+D56+D57+D58+D59</f>
        <v>181600</v>
      </c>
      <c r="E52" s="36">
        <f>E53+E54+E55+E56+E57+E58+E59+E60</f>
        <v>86688</v>
      </c>
      <c r="F52" s="2"/>
      <c r="G52" s="2"/>
      <c r="H52" s="2"/>
      <c r="I52" s="2"/>
    </row>
    <row r="53" spans="1:9" ht="15.75">
      <c r="A53" s="6" t="s">
        <v>135</v>
      </c>
      <c r="B53" s="5" t="s">
        <v>164</v>
      </c>
      <c r="C53" s="37" t="s">
        <v>165</v>
      </c>
      <c r="D53" s="38">
        <v>12000</v>
      </c>
      <c r="E53" s="38">
        <v>3942</v>
      </c>
      <c r="F53" s="2"/>
      <c r="G53" s="2"/>
      <c r="H53" s="2"/>
      <c r="I53" s="2"/>
    </row>
    <row r="54" spans="1:9" ht="15.75">
      <c r="A54" s="6" t="s">
        <v>138</v>
      </c>
      <c r="B54" s="5" t="s">
        <v>166</v>
      </c>
      <c r="C54" s="37" t="s">
        <v>167</v>
      </c>
      <c r="D54" s="38">
        <v>70000</v>
      </c>
      <c r="E54" s="38">
        <v>25730</v>
      </c>
      <c r="F54" s="2"/>
      <c r="G54" s="2"/>
      <c r="H54" s="2"/>
      <c r="I54" s="2"/>
    </row>
    <row r="55" spans="1:9" ht="15.75">
      <c r="A55" s="6" t="s">
        <v>141</v>
      </c>
      <c r="B55" s="5" t="s">
        <v>168</v>
      </c>
      <c r="C55" s="37" t="s">
        <v>169</v>
      </c>
      <c r="D55" s="38">
        <v>2300</v>
      </c>
      <c r="E55" s="38">
        <v>993</v>
      </c>
      <c r="F55" s="2"/>
      <c r="G55" s="2"/>
      <c r="H55" s="2"/>
      <c r="I55" s="2"/>
    </row>
    <row r="56" spans="1:9" ht="15.75">
      <c r="A56" s="6" t="s">
        <v>170</v>
      </c>
      <c r="B56" s="5" t="s">
        <v>171</v>
      </c>
      <c r="C56" s="37" t="s">
        <v>172</v>
      </c>
      <c r="D56" s="38">
        <v>60000</v>
      </c>
      <c r="E56" s="38">
        <v>42610</v>
      </c>
      <c r="F56" s="2"/>
      <c r="G56" s="2"/>
      <c r="H56" s="2"/>
      <c r="I56" s="2"/>
    </row>
    <row r="57" spans="1:9" ht="15.75">
      <c r="A57" s="6" t="s">
        <v>173</v>
      </c>
      <c r="B57" s="5" t="s">
        <v>174</v>
      </c>
      <c r="C57" s="37" t="s">
        <v>175</v>
      </c>
      <c r="D57" s="38">
        <v>7200</v>
      </c>
      <c r="E57" s="38">
        <v>2495</v>
      </c>
      <c r="F57" s="2"/>
      <c r="G57" s="2"/>
      <c r="H57" s="2"/>
      <c r="I57" s="2"/>
    </row>
    <row r="58" spans="1:9" ht="15.75">
      <c r="A58" s="6" t="s">
        <v>176</v>
      </c>
      <c r="B58" s="5" t="s">
        <v>177</v>
      </c>
      <c r="C58" s="37" t="s">
        <v>178</v>
      </c>
      <c r="D58" s="38">
        <v>30000</v>
      </c>
      <c r="E58" s="38">
        <v>10847</v>
      </c>
      <c r="F58" s="2"/>
      <c r="G58" s="2"/>
      <c r="H58" s="2"/>
      <c r="I58" s="2"/>
    </row>
    <row r="59" spans="1:9" ht="15.75">
      <c r="A59" s="6" t="s">
        <v>179</v>
      </c>
      <c r="B59" s="5" t="s">
        <v>180</v>
      </c>
      <c r="C59" s="37" t="s">
        <v>181</v>
      </c>
      <c r="D59" s="38">
        <v>100</v>
      </c>
      <c r="E59" s="38">
        <v>21</v>
      </c>
      <c r="F59" s="2"/>
      <c r="G59" s="2"/>
      <c r="H59" s="2"/>
      <c r="I59" s="2"/>
    </row>
    <row r="60" spans="1:9" ht="15.75">
      <c r="A60" s="6" t="s">
        <v>182</v>
      </c>
      <c r="B60" s="5" t="s">
        <v>183</v>
      </c>
      <c r="C60" s="37" t="s">
        <v>184</v>
      </c>
      <c r="D60" s="38">
        <v>0</v>
      </c>
      <c r="E60" s="38">
        <v>50</v>
      </c>
      <c r="F60" s="2"/>
      <c r="G60" s="2"/>
      <c r="H60" s="2"/>
      <c r="I60" s="2"/>
    </row>
    <row r="61" spans="1:9" ht="15.75">
      <c r="A61" s="11" t="s">
        <v>16</v>
      </c>
      <c r="B61" s="7" t="s">
        <v>185</v>
      </c>
      <c r="C61" s="35" t="s">
        <v>186</v>
      </c>
      <c r="D61" s="36">
        <v>7800</v>
      </c>
      <c r="E61" s="36">
        <v>2693</v>
      </c>
      <c r="F61" s="2"/>
      <c r="G61" s="2"/>
      <c r="H61" s="2"/>
      <c r="I61" s="2"/>
    </row>
    <row r="62" spans="1:9" ht="15.75">
      <c r="A62" s="11" t="s">
        <v>17</v>
      </c>
      <c r="B62" s="7" t="s">
        <v>187</v>
      </c>
      <c r="C62" s="35" t="s">
        <v>188</v>
      </c>
      <c r="D62" s="36">
        <v>2000</v>
      </c>
      <c r="E62" s="36">
        <v>787</v>
      </c>
      <c r="F62" s="2"/>
      <c r="G62" s="2"/>
      <c r="H62" s="2"/>
      <c r="I62" s="2"/>
    </row>
    <row r="63" spans="1:9" ht="15.75">
      <c r="A63" s="11" t="s">
        <v>18</v>
      </c>
      <c r="B63" s="7" t="s">
        <v>189</v>
      </c>
      <c r="C63" s="35" t="s">
        <v>190</v>
      </c>
      <c r="D63" s="36">
        <v>-2800</v>
      </c>
      <c r="E63" s="36">
        <v>-3147</v>
      </c>
      <c r="F63" s="2"/>
      <c r="G63" s="2"/>
      <c r="H63" s="2"/>
      <c r="I63" s="2"/>
    </row>
    <row r="64" spans="1:9" ht="15.75" hidden="1">
      <c r="A64" s="11" t="s">
        <v>19</v>
      </c>
      <c r="B64" s="7" t="s">
        <v>191</v>
      </c>
      <c r="C64" s="35" t="s">
        <v>192</v>
      </c>
      <c r="D64" s="36"/>
      <c r="E64" s="36"/>
      <c r="F64" s="2"/>
      <c r="G64" s="2"/>
      <c r="H64" s="2"/>
      <c r="I64" s="2"/>
    </row>
    <row r="65" spans="1:9" ht="15.75" hidden="1">
      <c r="A65" s="11" t="s">
        <v>3</v>
      </c>
      <c r="B65" s="7" t="s">
        <v>193</v>
      </c>
      <c r="C65" s="35" t="s">
        <v>194</v>
      </c>
      <c r="D65" s="36"/>
      <c r="E65" s="36"/>
      <c r="F65" s="2"/>
      <c r="G65" s="2"/>
      <c r="H65" s="2"/>
      <c r="I65" s="2"/>
    </row>
    <row r="66" spans="1:9" ht="15.75">
      <c r="A66" s="11">
        <v>6</v>
      </c>
      <c r="B66" s="7" t="s">
        <v>195</v>
      </c>
      <c r="C66" s="35" t="s">
        <v>196</v>
      </c>
      <c r="D66" s="36">
        <v>11430</v>
      </c>
      <c r="E66" s="36">
        <v>1370</v>
      </c>
      <c r="F66" s="2"/>
      <c r="G66" s="2"/>
      <c r="H66" s="2"/>
      <c r="I66" s="2"/>
    </row>
    <row r="67" spans="1:9" ht="15.75">
      <c r="A67" s="6"/>
      <c r="B67" s="7" t="s">
        <v>197</v>
      </c>
      <c r="C67" s="35"/>
      <c r="D67" s="36">
        <f>D46+D52+D61+D62+D63+D64+D65+D66</f>
        <v>328770</v>
      </c>
      <c r="E67" s="36">
        <f>E46+E52+E61+E62+E63+E64+E65+E66</f>
        <v>105039</v>
      </c>
      <c r="F67" s="2"/>
      <c r="G67" s="2"/>
      <c r="H67" s="2"/>
      <c r="I67" s="2"/>
    </row>
    <row r="68" spans="1:9" ht="15.75">
      <c r="A68" s="6"/>
      <c r="B68" s="7" t="s">
        <v>198</v>
      </c>
      <c r="C68" s="39"/>
      <c r="D68" s="36">
        <f>D44+D67</f>
        <v>459970</v>
      </c>
      <c r="E68" s="36">
        <f>E44+E67</f>
        <v>172831</v>
      </c>
      <c r="F68" s="2"/>
      <c r="G68" s="2"/>
      <c r="H68" s="2"/>
      <c r="I68" s="2"/>
    </row>
  </sheetData>
  <sheetProtection password="B55E" sheet="1" objects="1" scenarios="1" selectLockedCells="1" selectUnlockedCells="1"/>
  <mergeCells count="9">
    <mergeCell ref="A3:E3"/>
    <mergeCell ref="C1:E1"/>
    <mergeCell ref="E35:E36"/>
    <mergeCell ref="A5:D5"/>
    <mergeCell ref="A19:D19"/>
    <mergeCell ref="A35:A36"/>
    <mergeCell ref="B35:B36"/>
    <mergeCell ref="C35:C36"/>
    <mergeCell ref="D35:D36"/>
  </mergeCells>
  <printOptions/>
  <pageMargins left="0.2" right="0.75" top="0.21" bottom="0.21" header="0.21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pane ySplit="9" topLeftCell="BM10" activePane="bottomLeft" state="frozen"/>
      <selection pane="topLeft" activeCell="B5" sqref="B5:I5"/>
      <selection pane="bottomLeft" activeCell="B5" sqref="B5:I5"/>
    </sheetView>
  </sheetViews>
  <sheetFormatPr defaultColWidth="9.140625" defaultRowHeight="12.75"/>
  <cols>
    <col min="1" max="1" width="0.13671875" style="4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1:5" ht="12.75" customHeight="1">
      <c r="A1" s="40"/>
      <c r="B1" s="40"/>
      <c r="C1" s="297"/>
      <c r="D1" s="298"/>
      <c r="E1" s="298"/>
    </row>
    <row r="2" spans="3:5" ht="18" customHeight="1">
      <c r="C2" s="299" t="s">
        <v>36</v>
      </c>
      <c r="D2" s="294"/>
      <c r="E2" s="287"/>
    </row>
    <row r="3" spans="2:5" ht="16.5" customHeight="1">
      <c r="B3" s="292" t="s">
        <v>56</v>
      </c>
      <c r="C3" s="293"/>
      <c r="D3" s="293"/>
      <c r="E3" s="294"/>
    </row>
    <row r="4" spans="1:5" ht="18.75" customHeight="1">
      <c r="A4" s="42"/>
      <c r="B4" s="292" t="s">
        <v>83</v>
      </c>
      <c r="C4" s="293"/>
      <c r="D4" s="293"/>
      <c r="E4" s="294"/>
    </row>
    <row r="5" spans="1:5" ht="19.5" customHeight="1">
      <c r="A5" s="42"/>
      <c r="B5" s="292" t="s">
        <v>328</v>
      </c>
      <c r="C5" s="293"/>
      <c r="D5" s="293"/>
      <c r="E5" s="294"/>
    </row>
    <row r="6" spans="2:5" s="87" customFormat="1" ht="15.75" customHeight="1">
      <c r="B6" s="43"/>
      <c r="C6" s="152"/>
      <c r="D6" s="295" t="s">
        <v>37</v>
      </c>
      <c r="E6" s="295" t="s">
        <v>37</v>
      </c>
    </row>
    <row r="7" spans="2:5" s="87" customFormat="1" ht="15.75">
      <c r="B7" s="153" t="s">
        <v>38</v>
      </c>
      <c r="C7" s="154"/>
      <c r="D7" s="296"/>
      <c r="E7" s="296"/>
    </row>
    <row r="8" spans="2:5" s="87" customFormat="1" ht="31.5">
      <c r="B8" s="155" t="s">
        <v>58</v>
      </c>
      <c r="C8" s="156" t="s">
        <v>20</v>
      </c>
      <c r="D8" s="157" t="s">
        <v>272</v>
      </c>
      <c r="E8" s="157" t="s">
        <v>257</v>
      </c>
    </row>
    <row r="9" spans="2:5" s="87" customFormat="1" ht="16.5" thickBot="1">
      <c r="B9" s="43">
        <v>1</v>
      </c>
      <c r="C9" s="158">
        <v>2</v>
      </c>
      <c r="D9" s="159">
        <v>3</v>
      </c>
      <c r="E9" s="159">
        <v>3</v>
      </c>
    </row>
    <row r="10" spans="2:5" s="160" customFormat="1" ht="16.5" thickBot="1">
      <c r="B10" s="161" t="s">
        <v>31</v>
      </c>
      <c r="C10" s="162" t="s">
        <v>20</v>
      </c>
      <c r="D10" s="201">
        <f>D12+D13+D11</f>
        <v>612735</v>
      </c>
      <c r="E10" s="201">
        <f>E12+E13+E11</f>
        <v>348567</v>
      </c>
    </row>
    <row r="11" spans="2:5" s="160" customFormat="1" ht="15.75">
      <c r="B11" s="163" t="s">
        <v>258</v>
      </c>
      <c r="C11" s="156"/>
      <c r="D11" s="202">
        <v>20772</v>
      </c>
      <c r="E11" s="202">
        <v>22059</v>
      </c>
    </row>
    <row r="12" spans="2:5" s="87" customFormat="1" ht="15.75">
      <c r="B12" s="164" t="s">
        <v>21</v>
      </c>
      <c r="C12" s="165"/>
      <c r="D12" s="166">
        <v>541963</v>
      </c>
      <c r="E12" s="166">
        <v>309787</v>
      </c>
    </row>
    <row r="13" spans="2:5" s="87" customFormat="1" ht="16.5" thickBot="1">
      <c r="B13" s="167" t="s">
        <v>52</v>
      </c>
      <c r="C13" s="168"/>
      <c r="D13" s="169">
        <v>50000</v>
      </c>
      <c r="E13" s="169">
        <v>16721</v>
      </c>
    </row>
    <row r="14" spans="2:5" s="160" customFormat="1" ht="16.5" thickBot="1">
      <c r="B14" s="170" t="s">
        <v>32</v>
      </c>
      <c r="C14" s="162" t="s">
        <v>20</v>
      </c>
      <c r="D14" s="201">
        <f>D15+D16+D17</f>
        <v>100930</v>
      </c>
      <c r="E14" s="201">
        <f>E15+E16+E17</f>
        <v>34961</v>
      </c>
    </row>
    <row r="15" spans="2:5" s="87" customFormat="1" ht="15.75">
      <c r="B15" s="164" t="s">
        <v>104</v>
      </c>
      <c r="C15" s="165"/>
      <c r="D15" s="166">
        <v>67276</v>
      </c>
      <c r="E15" s="166">
        <v>28134</v>
      </c>
    </row>
    <row r="16" spans="2:5" s="87" customFormat="1" ht="15.75">
      <c r="B16" s="167" t="s">
        <v>53</v>
      </c>
      <c r="C16" s="171"/>
      <c r="D16" s="169">
        <v>30768</v>
      </c>
      <c r="E16" s="169">
        <v>6827</v>
      </c>
    </row>
    <row r="17" spans="2:5" s="87" customFormat="1" ht="16.5" thickBot="1">
      <c r="B17" s="167" t="s">
        <v>33</v>
      </c>
      <c r="C17" s="168"/>
      <c r="D17" s="169">
        <v>2886</v>
      </c>
      <c r="E17" s="169"/>
    </row>
    <row r="18" spans="2:5" s="160" customFormat="1" ht="16.5" thickBot="1">
      <c r="B18" s="161" t="s">
        <v>34</v>
      </c>
      <c r="C18" s="162" t="s">
        <v>20</v>
      </c>
      <c r="D18" s="201">
        <f>D19+D20+D21</f>
        <v>1204656</v>
      </c>
      <c r="E18" s="201">
        <f>E19+E20+E21</f>
        <v>562910</v>
      </c>
    </row>
    <row r="19" spans="2:5" s="87" customFormat="1" ht="15.75">
      <c r="B19" s="163" t="s">
        <v>35</v>
      </c>
      <c r="C19" s="172"/>
      <c r="D19" s="173">
        <v>365308</v>
      </c>
      <c r="E19" s="173">
        <v>153752</v>
      </c>
    </row>
    <row r="20" spans="2:5" s="87" customFormat="1" ht="15.75">
      <c r="B20" s="174" t="s">
        <v>86</v>
      </c>
      <c r="C20" s="175"/>
      <c r="D20" s="173">
        <v>780552</v>
      </c>
      <c r="E20" s="173">
        <v>378963</v>
      </c>
    </row>
    <row r="21" spans="2:5" s="87" customFormat="1" ht="16.5" thickBot="1">
      <c r="B21" s="174" t="s">
        <v>45</v>
      </c>
      <c r="C21" s="176"/>
      <c r="D21" s="173">
        <v>58796</v>
      </c>
      <c r="E21" s="173">
        <v>30195</v>
      </c>
    </row>
    <row r="22" spans="2:5" s="160" customFormat="1" ht="16.5" thickBot="1">
      <c r="B22" s="161" t="s">
        <v>22</v>
      </c>
      <c r="C22" s="162" t="s">
        <v>20</v>
      </c>
      <c r="D22" s="201">
        <f>D23+D24</f>
        <v>57109</v>
      </c>
      <c r="E22" s="201">
        <f>E23+E24</f>
        <v>16807</v>
      </c>
    </row>
    <row r="23" spans="2:5" s="87" customFormat="1" ht="15.75">
      <c r="B23" s="163" t="s">
        <v>46</v>
      </c>
      <c r="C23" s="165"/>
      <c r="D23" s="173">
        <v>28884</v>
      </c>
      <c r="E23" s="173">
        <v>4141</v>
      </c>
    </row>
    <row r="24" spans="2:5" s="87" customFormat="1" ht="16.5" thickBot="1">
      <c r="B24" s="174" t="s">
        <v>44</v>
      </c>
      <c r="C24" s="176"/>
      <c r="D24" s="173">
        <v>28225</v>
      </c>
      <c r="E24" s="173">
        <v>12666</v>
      </c>
    </row>
    <row r="25" spans="2:5" s="160" customFormat="1" ht="16.5" thickBot="1">
      <c r="B25" s="161" t="s">
        <v>23</v>
      </c>
      <c r="C25" s="177" t="s">
        <v>20</v>
      </c>
      <c r="D25" s="201">
        <f>D26+D27+D28+D29</f>
        <v>205311</v>
      </c>
      <c r="E25" s="201">
        <f>E26+E27+E28+E29</f>
        <v>73523</v>
      </c>
    </row>
    <row r="26" spans="2:5" s="87" customFormat="1" ht="15.75">
      <c r="B26" s="163" t="s">
        <v>47</v>
      </c>
      <c r="C26" s="178"/>
      <c r="D26" s="173">
        <v>157500</v>
      </c>
      <c r="E26" s="173">
        <v>52659</v>
      </c>
    </row>
    <row r="27" spans="2:5" s="87" customFormat="1" ht="15.75">
      <c r="B27" s="174" t="s">
        <v>48</v>
      </c>
      <c r="C27" s="175"/>
      <c r="D27" s="173">
        <v>12569</v>
      </c>
      <c r="E27" s="173">
        <v>5823</v>
      </c>
    </row>
    <row r="28" spans="2:5" s="87" customFormat="1" ht="15.75">
      <c r="B28" s="174" t="s">
        <v>49</v>
      </c>
      <c r="C28" s="175"/>
      <c r="D28" s="173">
        <v>30388</v>
      </c>
      <c r="E28" s="173">
        <v>11004</v>
      </c>
    </row>
    <row r="29" spans="2:5" s="87" customFormat="1" ht="16.5" thickBot="1">
      <c r="B29" s="174" t="s">
        <v>57</v>
      </c>
      <c r="C29" s="176"/>
      <c r="D29" s="179">
        <v>4854</v>
      </c>
      <c r="E29" s="179">
        <v>4037</v>
      </c>
    </row>
    <row r="30" spans="2:5" s="160" customFormat="1" ht="16.5" thickBot="1">
      <c r="B30" s="161" t="s">
        <v>24</v>
      </c>
      <c r="C30" s="162" t="s">
        <v>20</v>
      </c>
      <c r="D30" s="201">
        <f>D31+D32+D35+D36+D33+D34</f>
        <v>343417</v>
      </c>
      <c r="E30" s="201">
        <f>E31+E32+E35+E36+E33+E34</f>
        <v>108016</v>
      </c>
    </row>
    <row r="31" spans="2:5" s="87" customFormat="1" ht="15.75">
      <c r="B31" s="163" t="s">
        <v>50</v>
      </c>
      <c r="C31" s="165"/>
      <c r="D31" s="173">
        <v>9797</v>
      </c>
      <c r="E31" s="173">
        <v>20015</v>
      </c>
    </row>
    <row r="32" spans="2:5" s="87" customFormat="1" ht="15.75">
      <c r="B32" s="174" t="s">
        <v>25</v>
      </c>
      <c r="C32" s="175"/>
      <c r="D32" s="173">
        <v>46000</v>
      </c>
      <c r="E32" s="173">
        <v>28981</v>
      </c>
    </row>
    <row r="33" spans="2:5" s="87" customFormat="1" ht="15.75">
      <c r="B33" s="174" t="s">
        <v>199</v>
      </c>
      <c r="C33" s="175"/>
      <c r="D33" s="173">
        <v>134300</v>
      </c>
      <c r="E33" s="173"/>
    </row>
    <row r="34" spans="2:5" s="87" customFormat="1" ht="15.75">
      <c r="B34" s="174" t="s">
        <v>200</v>
      </c>
      <c r="C34" s="175"/>
      <c r="D34" s="173">
        <v>46320</v>
      </c>
      <c r="E34" s="173"/>
    </row>
    <row r="35" spans="2:5" s="87" customFormat="1" ht="15.75">
      <c r="B35" s="174" t="s">
        <v>26</v>
      </c>
      <c r="C35" s="175"/>
      <c r="D35" s="173">
        <v>5000</v>
      </c>
      <c r="E35" s="173">
        <v>3484</v>
      </c>
    </row>
    <row r="36" spans="2:5" s="87" customFormat="1" ht="16.5" thickBot="1">
      <c r="B36" s="174" t="s">
        <v>51</v>
      </c>
      <c r="C36" s="176"/>
      <c r="D36" s="173">
        <v>102000</v>
      </c>
      <c r="E36" s="173">
        <v>55536</v>
      </c>
    </row>
    <row r="37" spans="2:5" s="160" customFormat="1" ht="16.5" thickBot="1">
      <c r="B37" s="161" t="s">
        <v>27</v>
      </c>
      <c r="C37" s="162" t="s">
        <v>20</v>
      </c>
      <c r="D37" s="180">
        <f>D39+D40+D41+D38+D42</f>
        <v>140233</v>
      </c>
      <c r="E37" s="180">
        <f>E39+E40+E41+E38+E42</f>
        <v>45270</v>
      </c>
    </row>
    <row r="38" spans="2:5" s="160" customFormat="1" ht="15.75">
      <c r="B38" s="163" t="s">
        <v>270</v>
      </c>
      <c r="C38" s="156"/>
      <c r="D38" s="181">
        <v>7600</v>
      </c>
      <c r="E38" s="181">
        <v>1577</v>
      </c>
    </row>
    <row r="39" spans="2:5" s="87" customFormat="1" ht="15.75">
      <c r="B39" s="163" t="s">
        <v>28</v>
      </c>
      <c r="C39" s="172"/>
      <c r="D39" s="179">
        <v>5917</v>
      </c>
      <c r="E39" s="179">
        <v>1523</v>
      </c>
    </row>
    <row r="40" spans="2:5" s="87" customFormat="1" ht="15.75">
      <c r="B40" s="174" t="s">
        <v>29</v>
      </c>
      <c r="C40" s="175"/>
      <c r="D40" s="173">
        <v>112040</v>
      </c>
      <c r="E40" s="173">
        <v>38940</v>
      </c>
    </row>
    <row r="41" spans="2:5" s="87" customFormat="1" ht="15.75">
      <c r="B41" s="174" t="s">
        <v>30</v>
      </c>
      <c r="C41" s="176"/>
      <c r="D41" s="182">
        <v>13300</v>
      </c>
      <c r="E41" s="182">
        <v>3230</v>
      </c>
    </row>
    <row r="42" spans="2:5" s="87" customFormat="1" ht="16.5" thickBot="1">
      <c r="B42" s="183" t="s">
        <v>271</v>
      </c>
      <c r="C42" s="176"/>
      <c r="D42" s="184">
        <v>1376</v>
      </c>
      <c r="E42" s="185"/>
    </row>
    <row r="43" spans="2:5" s="160" customFormat="1" ht="16.5" thickBot="1">
      <c r="B43" s="161" t="s">
        <v>9</v>
      </c>
      <c r="C43" s="162" t="s">
        <v>20</v>
      </c>
      <c r="D43" s="201">
        <f>D44+D45+D46+D47+D48</f>
        <v>282774</v>
      </c>
      <c r="E43" s="201">
        <f>E44+E45+E46+E47+E48</f>
        <v>97710</v>
      </c>
    </row>
    <row r="44" spans="2:5" s="87" customFormat="1" ht="15.75">
      <c r="B44" s="163" t="s">
        <v>10</v>
      </c>
      <c r="C44" s="172"/>
      <c r="D44" s="173">
        <v>101492</v>
      </c>
      <c r="E44" s="173">
        <v>13036</v>
      </c>
    </row>
    <row r="45" spans="2:5" s="87" customFormat="1" ht="15.75">
      <c r="B45" s="174" t="s">
        <v>54</v>
      </c>
      <c r="C45" s="171"/>
      <c r="D45" s="173">
        <v>38856</v>
      </c>
      <c r="E45" s="173">
        <v>18990</v>
      </c>
    </row>
    <row r="46" spans="2:5" s="87" customFormat="1" ht="15.75">
      <c r="B46" s="174" t="s">
        <v>11</v>
      </c>
      <c r="C46" s="171"/>
      <c r="D46" s="173">
        <v>22000</v>
      </c>
      <c r="E46" s="173">
        <v>19834</v>
      </c>
    </row>
    <row r="47" spans="2:5" s="87" customFormat="1" ht="15.75">
      <c r="B47" s="174" t="s">
        <v>42</v>
      </c>
      <c r="C47" s="171"/>
      <c r="D47" s="173">
        <v>800</v>
      </c>
      <c r="E47" s="173"/>
    </row>
    <row r="48" spans="2:5" s="87" customFormat="1" ht="16.5" thickBot="1">
      <c r="B48" s="186" t="s">
        <v>55</v>
      </c>
      <c r="C48" s="168"/>
      <c r="D48" s="166">
        <v>119626</v>
      </c>
      <c r="E48" s="166">
        <v>45850</v>
      </c>
    </row>
    <row r="49" spans="2:5" s="160" customFormat="1" ht="16.5" thickBot="1">
      <c r="B49" s="161" t="s">
        <v>13</v>
      </c>
      <c r="C49" s="162" t="s">
        <v>20</v>
      </c>
      <c r="D49" s="187">
        <v>5000</v>
      </c>
      <c r="E49" s="187"/>
    </row>
    <row r="50" spans="2:5" s="87" customFormat="1" ht="16.5" thickBot="1">
      <c r="B50" s="188" t="s">
        <v>12</v>
      </c>
      <c r="C50" s="189"/>
      <c r="D50" s="190">
        <v>5000</v>
      </c>
      <c r="E50" s="190"/>
    </row>
    <row r="51" spans="2:5" s="87" customFormat="1" ht="16.5" thickBot="1">
      <c r="B51" s="191" t="s">
        <v>201</v>
      </c>
      <c r="C51" s="192"/>
      <c r="D51" s="193"/>
      <c r="E51" s="194"/>
    </row>
    <row r="52" spans="2:5" s="160" customFormat="1" ht="16.5" thickBot="1">
      <c r="B52" s="44" t="s">
        <v>39</v>
      </c>
      <c r="C52" s="195" t="s">
        <v>20</v>
      </c>
      <c r="D52" s="196">
        <f>D10+D14+D18+D22+D25+D30+D37+D43+D49+D51</f>
        <v>2952165</v>
      </c>
      <c r="E52" s="196">
        <f>E10+E14+E18+E22+E25+E30+E37+E43+E49+E51</f>
        <v>1287764</v>
      </c>
    </row>
    <row r="53" spans="2:5" s="87" customFormat="1" ht="15.75">
      <c r="B53" s="45"/>
      <c r="C53" s="197"/>
      <c r="D53" s="198"/>
      <c r="E53" s="198"/>
    </row>
    <row r="54" spans="2:5" s="87" customFormat="1" ht="15.75">
      <c r="B54" s="45"/>
      <c r="C54" s="197"/>
      <c r="D54" s="198"/>
      <c r="E54" s="198"/>
    </row>
    <row r="55" spans="2:5" s="87" customFormat="1" ht="15.75">
      <c r="B55" s="45"/>
      <c r="C55" s="197"/>
      <c r="D55" s="198"/>
      <c r="E55" s="198"/>
    </row>
    <row r="56" spans="2:5" s="199" customFormat="1" ht="15.75">
      <c r="B56" s="49"/>
      <c r="C56" s="200"/>
      <c r="D56" s="197"/>
      <c r="E56" s="197"/>
    </row>
    <row r="57" spans="1:2" ht="13.5">
      <c r="A57" s="52"/>
      <c r="B57" s="52"/>
    </row>
    <row r="58" spans="2:5" s="48" customFormat="1" ht="12.75">
      <c r="B58" s="53"/>
      <c r="C58" s="46"/>
      <c r="D58" s="47"/>
      <c r="E58" s="47"/>
    </row>
    <row r="59" spans="2:5" s="48" customFormat="1" ht="12.75">
      <c r="B59" s="53"/>
      <c r="C59" s="46"/>
      <c r="D59" s="47"/>
      <c r="E59" s="47"/>
    </row>
    <row r="60" spans="2:5" s="48" customFormat="1" ht="12.75">
      <c r="B60" s="53"/>
      <c r="C60" s="46"/>
      <c r="D60" s="47"/>
      <c r="E60" s="47"/>
    </row>
    <row r="61" spans="2:5" s="48" customFormat="1" ht="12.75">
      <c r="B61" s="53"/>
      <c r="C61" s="46"/>
      <c r="D61" s="47"/>
      <c r="E61" s="47"/>
    </row>
    <row r="62" spans="2:5" s="48" customFormat="1" ht="12.75">
      <c r="B62" s="53"/>
      <c r="C62" s="46"/>
      <c r="D62" s="47"/>
      <c r="E62" s="47"/>
    </row>
    <row r="63" spans="2:5" s="48" customFormat="1" ht="12.75">
      <c r="B63" s="53"/>
      <c r="C63" s="46"/>
      <c r="D63" s="47"/>
      <c r="E63" s="47"/>
    </row>
    <row r="64" spans="2:5" s="48" customFormat="1" ht="12.75">
      <c r="B64" s="54"/>
      <c r="C64" s="55"/>
      <c r="D64" s="47"/>
      <c r="E64" s="47"/>
    </row>
    <row r="65" spans="2:5" s="48" customFormat="1" ht="12.75">
      <c r="B65" s="54"/>
      <c r="C65" s="55"/>
      <c r="D65" s="47"/>
      <c r="E65" s="47"/>
    </row>
    <row r="66" spans="2:5" s="48" customFormat="1" ht="12.75">
      <c r="B66" s="53"/>
      <c r="C66" s="46"/>
      <c r="D66" s="47"/>
      <c r="E66" s="47"/>
    </row>
    <row r="67" spans="2:5" s="56" customFormat="1" ht="12.75">
      <c r="B67" s="54"/>
      <c r="C67" s="55"/>
      <c r="D67" s="47"/>
      <c r="E67" s="47"/>
    </row>
    <row r="68" spans="2:5" s="48" customFormat="1" ht="12.75">
      <c r="B68" s="57"/>
      <c r="C68" s="55"/>
      <c r="D68" s="47"/>
      <c r="E68" s="47"/>
    </row>
    <row r="69" spans="2:5" s="48" customFormat="1" ht="12.75">
      <c r="B69" s="50"/>
      <c r="D69" s="51"/>
      <c r="E69" s="51"/>
    </row>
    <row r="70" spans="2:5" s="48" customFormat="1" ht="12.75">
      <c r="B70" s="50"/>
      <c r="D70" s="51"/>
      <c r="E70" s="51"/>
    </row>
    <row r="75" spans="4:5" ht="12.75">
      <c r="D75" s="40"/>
      <c r="E75" s="40"/>
    </row>
    <row r="76" ht="12.75">
      <c r="B76" s="58"/>
    </row>
  </sheetData>
  <sheetProtection password="B55E" sheet="1" objects="1" scenarios="1" selectLockedCells="1" selectUnlockedCells="1"/>
  <mergeCells count="7">
    <mergeCell ref="B5:E5"/>
    <mergeCell ref="D6:D7"/>
    <mergeCell ref="C1:E1"/>
    <mergeCell ref="E6:E7"/>
    <mergeCell ref="B3:E3"/>
    <mergeCell ref="B4:E4"/>
    <mergeCell ref="C2:E2"/>
  </mergeCells>
  <printOptions/>
  <pageMargins left="0.2" right="0.21" top="0.21" bottom="0.81" header="0.21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58"/>
  <sheetViews>
    <sheetView workbookViewId="0" topLeftCell="A1">
      <selection activeCell="B5" sqref="B5:I5"/>
    </sheetView>
  </sheetViews>
  <sheetFormatPr defaultColWidth="9.140625" defaultRowHeight="12.75"/>
  <cols>
    <col min="1" max="1" width="0.13671875" style="4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299" t="s">
        <v>85</v>
      </c>
      <c r="E1" s="300"/>
    </row>
    <row r="2" spans="2:5" ht="18" customHeight="1">
      <c r="B2" s="292" t="s">
        <v>259</v>
      </c>
      <c r="C2" s="294"/>
      <c r="D2" s="294"/>
      <c r="E2" s="294"/>
    </row>
    <row r="3" spans="2:5" ht="16.5" customHeight="1">
      <c r="B3" s="292" t="s">
        <v>84</v>
      </c>
      <c r="C3" s="294"/>
      <c r="D3" s="294"/>
      <c r="E3" s="294"/>
    </row>
    <row r="4" spans="2:5" ht="18.75" customHeight="1" thickBot="1">
      <c r="B4" s="292" t="s">
        <v>329</v>
      </c>
      <c r="C4" s="294"/>
      <c r="D4" s="294"/>
      <c r="E4" s="294"/>
    </row>
    <row r="5" spans="2:213" s="87" customFormat="1" ht="15.75">
      <c r="B5" s="89" t="s">
        <v>60</v>
      </c>
      <c r="C5" s="90" t="s">
        <v>38</v>
      </c>
      <c r="D5" s="91" t="s">
        <v>260</v>
      </c>
      <c r="E5" s="91" t="s">
        <v>260</v>
      </c>
      <c r="F5" s="92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</row>
    <row r="6" spans="2:213" s="87" customFormat="1" ht="16.5" thickBot="1">
      <c r="B6" s="94" t="s">
        <v>61</v>
      </c>
      <c r="C6" s="95" t="s">
        <v>59</v>
      </c>
      <c r="D6" s="96" t="s">
        <v>261</v>
      </c>
      <c r="E6" s="96" t="s">
        <v>262</v>
      </c>
      <c r="F6" s="97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</row>
    <row r="7" spans="2:213" s="87" customFormat="1" ht="16.5" thickBot="1">
      <c r="B7" s="98"/>
      <c r="C7" s="99">
        <v>1</v>
      </c>
      <c r="D7" s="100">
        <v>2</v>
      </c>
      <c r="E7" s="100">
        <v>3</v>
      </c>
      <c r="F7" s="101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</row>
    <row r="8" spans="2:213" s="104" customFormat="1" ht="16.5" thickBot="1">
      <c r="B8" s="301" t="s">
        <v>62</v>
      </c>
      <c r="C8" s="302"/>
      <c r="D8" s="136">
        <f>D9+D10</f>
        <v>1221194</v>
      </c>
      <c r="E8" s="136">
        <f>E9+E10</f>
        <v>527302</v>
      </c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</row>
    <row r="9" spans="2:213" s="87" customFormat="1" ht="15.75">
      <c r="B9" s="133">
        <v>101</v>
      </c>
      <c r="C9" s="322" t="s">
        <v>88</v>
      </c>
      <c r="D9" s="135">
        <v>1188674</v>
      </c>
      <c r="E9" s="150">
        <v>514790</v>
      </c>
      <c r="F9" s="108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</row>
    <row r="10" spans="2:213" s="87" customFormat="1" ht="16.5" thickBot="1">
      <c r="B10" s="141">
        <v>102</v>
      </c>
      <c r="C10" s="321" t="s">
        <v>89</v>
      </c>
      <c r="D10" s="138">
        <v>32520</v>
      </c>
      <c r="E10" s="132">
        <v>12512</v>
      </c>
      <c r="F10" s="108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</row>
    <row r="11" spans="2:213" s="104" customFormat="1" ht="16.5" thickBot="1">
      <c r="B11" s="303" t="s">
        <v>63</v>
      </c>
      <c r="C11" s="304"/>
      <c r="D11" s="136">
        <f>D12+D13+D14+D15+D16</f>
        <v>298933</v>
      </c>
      <c r="E11" s="136">
        <f>E12+E13+E14+E15+E16</f>
        <v>98219</v>
      </c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</row>
    <row r="12" spans="2:213" s="87" customFormat="1" ht="15.75">
      <c r="B12" s="133">
        <v>201</v>
      </c>
      <c r="C12" s="143" t="s">
        <v>90</v>
      </c>
      <c r="D12" s="135">
        <v>80143</v>
      </c>
      <c r="E12" s="150">
        <v>44379</v>
      </c>
      <c r="F12" s="108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</row>
    <row r="13" spans="2:213" s="87" customFormat="1" ht="15.75">
      <c r="B13" s="129">
        <v>202</v>
      </c>
      <c r="C13" s="130" t="s">
        <v>91</v>
      </c>
      <c r="D13" s="111">
        <v>39960</v>
      </c>
      <c r="E13" s="107">
        <v>14514</v>
      </c>
      <c r="F13" s="108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</row>
    <row r="14" spans="2:213" s="87" customFormat="1" ht="15.75">
      <c r="B14" s="129">
        <v>205</v>
      </c>
      <c r="C14" s="130" t="s">
        <v>274</v>
      </c>
      <c r="D14" s="111">
        <v>69169</v>
      </c>
      <c r="E14" s="107">
        <v>11460</v>
      </c>
      <c r="F14" s="108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</row>
    <row r="15" spans="2:213" s="87" customFormat="1" ht="15.75">
      <c r="B15" s="129">
        <v>208</v>
      </c>
      <c r="C15" s="131" t="s">
        <v>92</v>
      </c>
      <c r="D15" s="111">
        <v>31548</v>
      </c>
      <c r="E15" s="107">
        <v>3486</v>
      </c>
      <c r="F15" s="108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</row>
    <row r="16" spans="2:213" s="87" customFormat="1" ht="16.5" thickBot="1">
      <c r="B16" s="141">
        <v>209</v>
      </c>
      <c r="C16" s="142" t="s">
        <v>93</v>
      </c>
      <c r="D16" s="138">
        <v>78113</v>
      </c>
      <c r="E16" s="132">
        <v>24380</v>
      </c>
      <c r="F16" s="108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</row>
    <row r="17" spans="2:213" s="104" customFormat="1" ht="16.5" thickBot="1">
      <c r="B17" s="303" t="s">
        <v>64</v>
      </c>
      <c r="C17" s="305"/>
      <c r="D17" s="136">
        <f>D18+D19+D20+D21</f>
        <v>300840</v>
      </c>
      <c r="E17" s="136">
        <f>E18+E19+E20+E21</f>
        <v>122495</v>
      </c>
      <c r="F17" s="102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</row>
    <row r="18" spans="2:213" s="87" customFormat="1" ht="15" customHeight="1">
      <c r="B18" s="109">
        <v>551</v>
      </c>
      <c r="C18" s="110" t="s">
        <v>273</v>
      </c>
      <c r="D18" s="150">
        <v>169920</v>
      </c>
      <c r="E18" s="150">
        <v>67871</v>
      </c>
      <c r="F18" s="108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</row>
    <row r="19" spans="2:213" s="87" customFormat="1" ht="15.75">
      <c r="B19" s="139">
        <v>552</v>
      </c>
      <c r="C19" s="320" t="s">
        <v>94</v>
      </c>
      <c r="D19" s="111">
        <v>21499</v>
      </c>
      <c r="E19" s="107">
        <v>10057</v>
      </c>
      <c r="F19" s="108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</row>
    <row r="20" spans="2:213" s="87" customFormat="1" ht="15.75">
      <c r="B20" s="139">
        <v>560</v>
      </c>
      <c r="C20" s="140" t="s">
        <v>95</v>
      </c>
      <c r="D20" s="111">
        <v>69940</v>
      </c>
      <c r="E20" s="107">
        <v>30719</v>
      </c>
      <c r="F20" s="108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</row>
    <row r="21" spans="2:213" s="87" customFormat="1" ht="16.5" thickBot="1">
      <c r="B21" s="144">
        <v>580</v>
      </c>
      <c r="C21" s="319" t="s">
        <v>96</v>
      </c>
      <c r="D21" s="138">
        <v>39481</v>
      </c>
      <c r="E21" s="132">
        <v>13848</v>
      </c>
      <c r="F21" s="10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</row>
    <row r="22" spans="2:213" s="104" customFormat="1" ht="16.5" thickBot="1">
      <c r="B22" s="303" t="s">
        <v>65</v>
      </c>
      <c r="C22" s="304"/>
      <c r="D22" s="136">
        <f>D23+D24+D25+D27+D28+D29+D30+D31+D32+D33+D34</f>
        <v>735416</v>
      </c>
      <c r="E22" s="136">
        <f>E23+E24+E25+E27+E28+E29+E30+E31+E32+E33+E34+E26</f>
        <v>454709</v>
      </c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</row>
    <row r="23" spans="2:213" s="87" customFormat="1" ht="15.75">
      <c r="B23" s="133">
        <v>1011</v>
      </c>
      <c r="C23" s="134" t="s">
        <v>66</v>
      </c>
      <c r="D23" s="135">
        <v>144786</v>
      </c>
      <c r="E23" s="135">
        <v>56409</v>
      </c>
      <c r="F23" s="10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</row>
    <row r="24" spans="2:213" s="87" customFormat="1" ht="15.75">
      <c r="B24" s="129">
        <v>1012</v>
      </c>
      <c r="C24" s="130" t="s">
        <v>67</v>
      </c>
      <c r="D24" s="111">
        <v>308</v>
      </c>
      <c r="E24" s="111">
        <v>123</v>
      </c>
      <c r="F24" s="108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</row>
    <row r="25" spans="2:213" s="87" customFormat="1" ht="15.75">
      <c r="B25" s="129">
        <v>1013</v>
      </c>
      <c r="C25" s="130" t="s">
        <v>68</v>
      </c>
      <c r="D25" s="111">
        <v>30500</v>
      </c>
      <c r="E25" s="111">
        <v>27550</v>
      </c>
      <c r="F25" s="108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</row>
    <row r="26" spans="2:213" s="87" customFormat="1" ht="15.75">
      <c r="B26" s="129">
        <v>1014</v>
      </c>
      <c r="C26" s="130" t="s">
        <v>318</v>
      </c>
      <c r="D26" s="111"/>
      <c r="E26" s="111">
        <v>1379</v>
      </c>
      <c r="F26" s="108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</row>
    <row r="27" spans="2:213" s="87" customFormat="1" ht="15.75">
      <c r="B27" s="129">
        <v>1015</v>
      </c>
      <c r="C27" s="130" t="s">
        <v>69</v>
      </c>
      <c r="D27" s="111">
        <v>83397</v>
      </c>
      <c r="E27" s="111">
        <v>29026</v>
      </c>
      <c r="F27" s="108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</row>
    <row r="28" spans="2:213" s="87" customFormat="1" ht="15.75">
      <c r="B28" s="129">
        <v>1016</v>
      </c>
      <c r="C28" s="130" t="s">
        <v>70</v>
      </c>
      <c r="D28" s="111">
        <v>235529</v>
      </c>
      <c r="E28" s="111">
        <v>154645</v>
      </c>
      <c r="F28" s="108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</row>
    <row r="29" spans="2:213" s="87" customFormat="1" ht="15.75">
      <c r="B29" s="129">
        <v>1020</v>
      </c>
      <c r="C29" s="131" t="s">
        <v>97</v>
      </c>
      <c r="D29" s="111">
        <v>156290</v>
      </c>
      <c r="E29" s="111">
        <v>148081</v>
      </c>
      <c r="F29" s="108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</row>
    <row r="30" spans="2:213" s="87" customFormat="1" ht="15.75">
      <c r="B30" s="129">
        <v>1030</v>
      </c>
      <c r="C30" s="130" t="s">
        <v>71</v>
      </c>
      <c r="D30" s="111">
        <v>42084</v>
      </c>
      <c r="E30" s="111">
        <v>24108</v>
      </c>
      <c r="F30" s="108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</row>
    <row r="31" spans="2:213" s="87" customFormat="1" ht="15.75">
      <c r="B31" s="129">
        <v>1051</v>
      </c>
      <c r="C31" s="130" t="s">
        <v>98</v>
      </c>
      <c r="D31" s="111">
        <v>8690</v>
      </c>
      <c r="E31" s="111">
        <v>3768</v>
      </c>
      <c r="F31" s="108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</row>
    <row r="32" spans="2:213" s="87" customFormat="1" ht="15.75">
      <c r="B32" s="129">
        <v>1062</v>
      </c>
      <c r="C32" s="131" t="s">
        <v>99</v>
      </c>
      <c r="D32" s="111">
        <v>20546</v>
      </c>
      <c r="E32" s="111">
        <v>7850</v>
      </c>
      <c r="F32" s="108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</row>
    <row r="33" spans="2:213" s="87" customFormat="1" ht="13.5" customHeight="1">
      <c r="B33" s="129">
        <v>1092</v>
      </c>
      <c r="C33" s="318" t="s">
        <v>72</v>
      </c>
      <c r="D33" s="111">
        <v>2000</v>
      </c>
      <c r="E33" s="111"/>
      <c r="F33" s="108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</row>
    <row r="34" spans="2:213" s="87" customFormat="1" ht="15.75">
      <c r="B34" s="129">
        <v>1098</v>
      </c>
      <c r="C34" s="318" t="s">
        <v>73</v>
      </c>
      <c r="D34" s="111">
        <v>11286</v>
      </c>
      <c r="E34" s="111">
        <v>1770</v>
      </c>
      <c r="F34" s="108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</row>
    <row r="35" spans="2:213" s="87" customFormat="1" ht="16.5" thickBot="1">
      <c r="B35" s="112" t="s">
        <v>202</v>
      </c>
      <c r="C35" s="137" t="s">
        <v>203</v>
      </c>
      <c r="D35" s="138">
        <v>2724</v>
      </c>
      <c r="E35" s="151">
        <v>5045</v>
      </c>
      <c r="F35" s="108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</row>
    <row r="36" spans="2:213" s="104" customFormat="1" ht="16.5" thickBot="1">
      <c r="B36" s="306" t="s">
        <v>74</v>
      </c>
      <c r="C36" s="307"/>
      <c r="D36" s="136">
        <f>D37</f>
        <v>5000</v>
      </c>
      <c r="E36" s="136">
        <f>E37</f>
        <v>0</v>
      </c>
      <c r="F36" s="102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</row>
    <row r="37" spans="2:213" s="87" customFormat="1" ht="16.5" thickBot="1">
      <c r="B37" s="105">
        <v>2224</v>
      </c>
      <c r="C37" s="106" t="s">
        <v>100</v>
      </c>
      <c r="D37" s="146">
        <v>5000</v>
      </c>
      <c r="E37" s="146"/>
      <c r="F37" s="108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</row>
    <row r="38" spans="2:213" s="104" customFormat="1" ht="16.5" thickBot="1">
      <c r="B38" s="306" t="s">
        <v>75</v>
      </c>
      <c r="C38" s="307"/>
      <c r="D38" s="136">
        <v>6090</v>
      </c>
      <c r="E38" s="136">
        <v>3421</v>
      </c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</row>
    <row r="39" spans="2:213" s="104" customFormat="1" ht="16.5" thickBot="1">
      <c r="B39" s="306" t="s">
        <v>76</v>
      </c>
      <c r="C39" s="307"/>
      <c r="D39" s="136">
        <f>D40+D41</f>
        <v>13080</v>
      </c>
      <c r="E39" s="136">
        <f>E40+E41</f>
        <v>6821</v>
      </c>
      <c r="F39" s="102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</row>
    <row r="40" spans="2:213" s="87" customFormat="1" ht="15.75">
      <c r="B40" s="127">
        <v>4214</v>
      </c>
      <c r="C40" s="128" t="s">
        <v>313</v>
      </c>
      <c r="D40" s="150">
        <v>11000</v>
      </c>
      <c r="E40" s="150">
        <v>3105</v>
      </c>
      <c r="F40" s="108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</row>
    <row r="41" spans="2:213" s="87" customFormat="1" ht="16.5" thickBot="1">
      <c r="B41" s="113" t="s">
        <v>263</v>
      </c>
      <c r="C41" s="126" t="s">
        <v>264</v>
      </c>
      <c r="D41" s="132">
        <v>2080</v>
      </c>
      <c r="E41" s="132">
        <v>3716</v>
      </c>
      <c r="F41" s="108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</row>
    <row r="42" spans="2:213" s="104" customFormat="1" ht="16.5" thickBot="1">
      <c r="B42" s="306" t="s">
        <v>77</v>
      </c>
      <c r="C42" s="307"/>
      <c r="D42" s="148">
        <v>93416</v>
      </c>
      <c r="E42" s="148">
        <v>38940</v>
      </c>
      <c r="F42" s="102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</row>
    <row r="43" spans="2:213" s="104" customFormat="1" ht="16.5" thickBot="1">
      <c r="B43" s="310" t="s">
        <v>78</v>
      </c>
      <c r="C43" s="302"/>
      <c r="D43" s="136">
        <v>3540</v>
      </c>
      <c r="E43" s="136">
        <v>2156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</row>
    <row r="44" spans="2:213" s="104" customFormat="1" ht="16.5" thickBot="1">
      <c r="B44" s="308" t="s">
        <v>79</v>
      </c>
      <c r="C44" s="309"/>
      <c r="D44" s="136">
        <v>184300</v>
      </c>
      <c r="E44" s="136">
        <v>0</v>
      </c>
      <c r="F44" s="102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</row>
    <row r="45" spans="2:213" s="104" customFormat="1" ht="16.5" thickBot="1">
      <c r="B45" s="308" t="s">
        <v>80</v>
      </c>
      <c r="C45" s="309"/>
      <c r="D45" s="149">
        <f>D49+D46</f>
        <v>30000</v>
      </c>
      <c r="E45" s="149">
        <f>E47+E48+E49</f>
        <v>19584</v>
      </c>
      <c r="F45" s="102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</row>
    <row r="46" spans="2:213" s="104" customFormat="1" ht="16.5" customHeight="1">
      <c r="B46" s="206">
        <v>5204</v>
      </c>
      <c r="C46" s="207" t="s">
        <v>204</v>
      </c>
      <c r="D46" s="147">
        <v>10000</v>
      </c>
      <c r="E46" s="145"/>
      <c r="F46" s="102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</row>
    <row r="47" spans="2:213" s="87" customFormat="1" ht="16.5" customHeight="1" hidden="1">
      <c r="B47" s="114">
        <v>5206</v>
      </c>
      <c r="C47" s="115" t="s">
        <v>275</v>
      </c>
      <c r="D47" s="107">
        <v>20000</v>
      </c>
      <c r="E47" s="107"/>
      <c r="F47" s="108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</row>
    <row r="48" spans="2:213" s="87" customFormat="1" ht="14.25" customHeight="1" hidden="1">
      <c r="B48" s="116">
        <v>5203</v>
      </c>
      <c r="C48" s="117" t="s">
        <v>101</v>
      </c>
      <c r="D48" s="107"/>
      <c r="E48" s="107"/>
      <c r="F48" s="108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</row>
    <row r="49" spans="2:213" s="87" customFormat="1" ht="17.25" customHeight="1" thickBot="1">
      <c r="B49" s="116">
        <v>5205</v>
      </c>
      <c r="C49" s="117" t="s">
        <v>102</v>
      </c>
      <c r="D49" s="132">
        <v>20000</v>
      </c>
      <c r="E49" s="132">
        <v>19584</v>
      </c>
      <c r="F49" s="108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</row>
    <row r="50" spans="2:213" s="104" customFormat="1" ht="16.5" thickBot="1">
      <c r="B50" s="308" t="s">
        <v>81</v>
      </c>
      <c r="C50" s="309"/>
      <c r="D50" s="136">
        <f>D51</f>
        <v>52332</v>
      </c>
      <c r="E50" s="136">
        <f>E51</f>
        <v>9072</v>
      </c>
      <c r="F50" s="102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</row>
    <row r="51" spans="2:213" s="87" customFormat="1" ht="16.5" thickBot="1">
      <c r="B51" s="116">
        <v>5309</v>
      </c>
      <c r="C51" s="117" t="s">
        <v>103</v>
      </c>
      <c r="D51" s="146">
        <v>52332</v>
      </c>
      <c r="E51" s="146">
        <v>9072</v>
      </c>
      <c r="F51" s="108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</row>
    <row r="52" spans="2:213" s="104" customFormat="1" ht="16.5" thickBot="1">
      <c r="B52" s="308" t="s">
        <v>82</v>
      </c>
      <c r="C52" s="309"/>
      <c r="D52" s="136">
        <v>5300</v>
      </c>
      <c r="E52" s="136"/>
      <c r="F52" s="102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</row>
    <row r="53" spans="2:213" s="104" customFormat="1" ht="16.5" thickBot="1">
      <c r="B53" s="306" t="s">
        <v>201</v>
      </c>
      <c r="C53" s="307"/>
      <c r="D53" s="145"/>
      <c r="E53" s="145"/>
      <c r="F53" s="102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</row>
    <row r="54" spans="2:213" s="87" customFormat="1" ht="16.5" thickBot="1">
      <c r="B54" s="119"/>
      <c r="C54" s="120" t="s">
        <v>87</v>
      </c>
      <c r="D54" s="121">
        <f>D53+D52+D50+D45+D44+D43+D42+D39+D38+D36+D22+D17+D11+D8+D35</f>
        <v>2952165</v>
      </c>
      <c r="E54" s="121">
        <f>E53+E52+E50+E45+E44+E43+E42+E39+E38+E36+E22+E17+E11+E8+E35</f>
        <v>1287764</v>
      </c>
      <c r="F54" s="108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</row>
    <row r="55" spans="2:213" s="87" customFormat="1" ht="15.75">
      <c r="B55" s="123"/>
      <c r="C55" s="124"/>
      <c r="D55" s="122"/>
      <c r="E55" s="122"/>
      <c r="F55" s="125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</row>
    <row r="56" s="87" customFormat="1" ht="15">
      <c r="F56" s="88"/>
    </row>
    <row r="57" s="87" customFormat="1" ht="15">
      <c r="F57" s="88"/>
    </row>
    <row r="58" s="87" customFormat="1" ht="15">
      <c r="F58" s="88"/>
    </row>
    <row r="59" s="87" customFormat="1" ht="15"/>
    <row r="60" s="87" customFormat="1" ht="15"/>
  </sheetData>
  <sheetProtection password="B55E" sheet="1" objects="1" scenarios="1" selectLockedCells="1" selectUnlockedCells="1"/>
  <mergeCells count="18">
    <mergeCell ref="B52:C52"/>
    <mergeCell ref="B53:C53"/>
    <mergeCell ref="B43:C43"/>
    <mergeCell ref="B44:C44"/>
    <mergeCell ref="B45:C45"/>
    <mergeCell ref="B50:C50"/>
    <mergeCell ref="B36:C36"/>
    <mergeCell ref="B38:C38"/>
    <mergeCell ref="B39:C39"/>
    <mergeCell ref="B42:C42"/>
    <mergeCell ref="B8:C8"/>
    <mergeCell ref="B11:C11"/>
    <mergeCell ref="B17:C17"/>
    <mergeCell ref="B22:C22"/>
    <mergeCell ref="D1:E1"/>
    <mergeCell ref="B2:E2"/>
    <mergeCell ref="B3:E3"/>
    <mergeCell ref="B4:E4"/>
  </mergeCells>
  <printOptions/>
  <pageMargins left="0.2" right="0.75" top="0.21" bottom="0.22" header="0.21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34">
      <selection activeCell="B5" sqref="B5:I5"/>
    </sheetView>
  </sheetViews>
  <sheetFormatPr defaultColWidth="9.140625" defaultRowHeight="12.75"/>
  <cols>
    <col min="1" max="1" width="4.421875" style="12" bestFit="1" customWidth="1"/>
    <col min="2" max="2" width="73.7109375" style="60" customWidth="1"/>
    <col min="3" max="3" width="10.8515625" style="60" customWidth="1"/>
    <col min="4" max="16384" width="9.140625" style="60" customWidth="1"/>
  </cols>
  <sheetData>
    <row r="1" spans="2:4" ht="15.75">
      <c r="B1" s="299" t="s">
        <v>235</v>
      </c>
      <c r="C1" s="299"/>
      <c r="D1" s="287"/>
    </row>
    <row r="2" spans="1:3" ht="18" customHeight="1">
      <c r="A2" s="311" t="s">
        <v>265</v>
      </c>
      <c r="B2" s="312"/>
      <c r="C2" s="312"/>
    </row>
    <row r="3" spans="1:3" ht="16.5" customHeight="1">
      <c r="A3" s="311" t="s">
        <v>330</v>
      </c>
      <c r="B3" s="312"/>
      <c r="C3" s="312"/>
    </row>
    <row r="4" ht="18.75" customHeight="1"/>
    <row r="5" spans="1:2" ht="15.75">
      <c r="A5" s="61" t="s">
        <v>40</v>
      </c>
      <c r="B5" s="62" t="s">
        <v>205</v>
      </c>
    </row>
    <row r="6" spans="1:4" s="12" customFormat="1" ht="15.75">
      <c r="A6" s="20" t="s">
        <v>1</v>
      </c>
      <c r="B6" s="20" t="s">
        <v>2</v>
      </c>
      <c r="C6" s="20" t="s">
        <v>266</v>
      </c>
      <c r="D6" s="20" t="s">
        <v>259</v>
      </c>
    </row>
    <row r="7" spans="1:4" ht="15.75" customHeight="1">
      <c r="A7" s="63">
        <v>1</v>
      </c>
      <c r="B7" s="64" t="s">
        <v>206</v>
      </c>
      <c r="C7" s="65">
        <v>20000</v>
      </c>
      <c r="D7" s="66">
        <v>19584</v>
      </c>
    </row>
    <row r="8" spans="1:4" ht="15.75">
      <c r="A8" s="63">
        <v>2</v>
      </c>
      <c r="B8" s="67" t="s">
        <v>207</v>
      </c>
      <c r="C8" s="65">
        <v>20000</v>
      </c>
      <c r="D8" s="66"/>
    </row>
    <row r="9" spans="1:4" ht="25.5">
      <c r="A9" s="63">
        <v>3</v>
      </c>
      <c r="B9" s="68" t="s">
        <v>208</v>
      </c>
      <c r="C9" s="65">
        <v>43000</v>
      </c>
      <c r="D9" s="66"/>
    </row>
    <row r="10" spans="1:4" ht="25.5">
      <c r="A10" s="63">
        <v>4</v>
      </c>
      <c r="B10" s="68" t="s">
        <v>209</v>
      </c>
      <c r="C10" s="65">
        <v>43000</v>
      </c>
      <c r="D10" s="66"/>
    </row>
    <row r="11" spans="1:4" ht="25.5">
      <c r="A11" s="63">
        <v>5</v>
      </c>
      <c r="B11" s="68" t="s">
        <v>210</v>
      </c>
      <c r="C11" s="65">
        <v>48300</v>
      </c>
      <c r="D11" s="66"/>
    </row>
    <row r="12" spans="1:4" ht="15.75">
      <c r="A12" s="63">
        <v>6</v>
      </c>
      <c r="B12" s="69" t="s">
        <v>211</v>
      </c>
      <c r="C12" s="65">
        <v>10000</v>
      </c>
      <c r="D12" s="66"/>
    </row>
    <row r="13" spans="1:4" ht="15.75">
      <c r="A13" s="63">
        <v>7</v>
      </c>
      <c r="B13" s="69" t="s">
        <v>212</v>
      </c>
      <c r="C13" s="65">
        <v>10000</v>
      </c>
      <c r="D13" s="66"/>
    </row>
    <row r="14" spans="1:4" ht="15.75">
      <c r="A14" s="63">
        <v>8</v>
      </c>
      <c r="B14" s="69" t="s">
        <v>213</v>
      </c>
      <c r="C14" s="65">
        <v>10000</v>
      </c>
      <c r="D14" s="66"/>
    </row>
    <row r="15" spans="1:4" ht="15.75">
      <c r="A15" s="63">
        <v>9</v>
      </c>
      <c r="B15" s="69" t="s">
        <v>214</v>
      </c>
      <c r="C15" s="65">
        <v>10000</v>
      </c>
      <c r="D15" s="66"/>
    </row>
    <row r="16" spans="1:4" ht="15.75">
      <c r="A16" s="70"/>
      <c r="B16" s="71" t="s">
        <v>4</v>
      </c>
      <c r="C16" s="72">
        <f>C15+C14+C13+C12+C11+C10+C9+C8+C7</f>
        <v>214300</v>
      </c>
      <c r="D16" s="72">
        <f>D15+D14+D13+D12+D11+D10+D9+D8+D7</f>
        <v>19584</v>
      </c>
    </row>
    <row r="17" spans="2:3" ht="12.75" customHeight="1">
      <c r="B17" s="73"/>
      <c r="C17" s="73"/>
    </row>
    <row r="18" spans="1:3" s="62" customFormat="1" ht="15.75">
      <c r="A18" s="61" t="s">
        <v>41</v>
      </c>
      <c r="B18" s="62" t="s">
        <v>215</v>
      </c>
      <c r="C18" s="59"/>
    </row>
    <row r="19" spans="1:4" s="61" customFormat="1" ht="15.75">
      <c r="A19" s="20" t="s">
        <v>1</v>
      </c>
      <c r="B19" s="20" t="s">
        <v>2</v>
      </c>
      <c r="C19" s="20" t="s">
        <v>266</v>
      </c>
      <c r="D19" s="20" t="s">
        <v>259</v>
      </c>
    </row>
    <row r="20" spans="1:4" s="12" customFormat="1" ht="15.75">
      <c r="A20" s="74">
        <v>1</v>
      </c>
      <c r="B20" s="75" t="s">
        <v>105</v>
      </c>
      <c r="C20" s="76">
        <v>43260</v>
      </c>
      <c r="D20" s="66"/>
    </row>
    <row r="21" spans="1:4" ht="15.75">
      <c r="A21" s="70"/>
      <c r="B21" s="71" t="s">
        <v>216</v>
      </c>
      <c r="C21" s="72">
        <f>C20</f>
        <v>43260</v>
      </c>
      <c r="D21" s="72">
        <f>D20</f>
        <v>0</v>
      </c>
    </row>
    <row r="22" spans="1:3" ht="12.75" customHeight="1">
      <c r="A22" s="77"/>
      <c r="B22" s="78"/>
      <c r="C22" s="79"/>
    </row>
    <row r="23" spans="1:3" s="62" customFormat="1" ht="15.75">
      <c r="A23" s="61" t="s">
        <v>217</v>
      </c>
      <c r="B23" s="62" t="s">
        <v>218</v>
      </c>
      <c r="C23" s="59"/>
    </row>
    <row r="24" spans="1:4" s="61" customFormat="1" ht="15.75">
      <c r="A24" s="20" t="s">
        <v>1</v>
      </c>
      <c r="B24" s="20" t="s">
        <v>2</v>
      </c>
      <c r="C24" s="20" t="s">
        <v>266</v>
      </c>
      <c r="D24" s="20" t="s">
        <v>259</v>
      </c>
    </row>
    <row r="25" spans="1:4" s="12" customFormat="1" ht="38.25">
      <c r="A25" s="74">
        <v>1</v>
      </c>
      <c r="B25" s="80" t="s">
        <v>219</v>
      </c>
      <c r="C25" s="76">
        <v>9072</v>
      </c>
      <c r="D25" s="66">
        <v>9072</v>
      </c>
    </row>
    <row r="26" spans="1:4" ht="15.75">
      <c r="A26" s="70"/>
      <c r="B26" s="71" t="s">
        <v>216</v>
      </c>
      <c r="C26" s="72">
        <f>C25</f>
        <v>9072</v>
      </c>
      <c r="D26" s="72">
        <f>D25</f>
        <v>9072</v>
      </c>
    </row>
    <row r="27" spans="1:3" ht="12.75" customHeight="1">
      <c r="A27" s="77"/>
      <c r="B27" s="78"/>
      <c r="C27" s="79"/>
    </row>
    <row r="28" spans="1:2" ht="15.75">
      <c r="A28" s="61" t="s">
        <v>121</v>
      </c>
      <c r="B28" s="62" t="s">
        <v>220</v>
      </c>
    </row>
    <row r="29" spans="1:4" s="61" customFormat="1" ht="15.75">
      <c r="A29" s="20" t="s">
        <v>1</v>
      </c>
      <c r="B29" s="20" t="s">
        <v>2</v>
      </c>
      <c r="C29" s="20" t="s">
        <v>266</v>
      </c>
      <c r="D29" s="20" t="s">
        <v>259</v>
      </c>
    </row>
    <row r="30" spans="1:4" ht="15.75">
      <c r="A30" s="70">
        <v>1</v>
      </c>
      <c r="B30" s="75" t="s">
        <v>5</v>
      </c>
      <c r="C30" s="81">
        <v>5300</v>
      </c>
      <c r="D30" s="66"/>
    </row>
    <row r="31" spans="1:4" ht="15.75">
      <c r="A31" s="70"/>
      <c r="B31" s="71" t="s">
        <v>221</v>
      </c>
      <c r="C31" s="72">
        <f>C30</f>
        <v>5300</v>
      </c>
      <c r="D31" s="72">
        <f>D30</f>
        <v>0</v>
      </c>
    </row>
    <row r="32" spans="2:3" ht="12.75" customHeight="1" thickBot="1">
      <c r="B32" s="73"/>
      <c r="C32" s="73"/>
    </row>
    <row r="33" spans="2:4" ht="16.5" thickBot="1">
      <c r="B33" s="82" t="s">
        <v>267</v>
      </c>
      <c r="C33" s="83">
        <f>C31+C26+C21+C16</f>
        <v>271932</v>
      </c>
      <c r="D33" s="83">
        <f>D31+D26+D21+D16</f>
        <v>28656</v>
      </c>
    </row>
    <row r="34" spans="2:3" ht="12.75" customHeight="1">
      <c r="B34" s="73"/>
      <c r="C34" s="73"/>
    </row>
    <row r="35" spans="1:2" ht="15.75">
      <c r="A35" s="61" t="s">
        <v>122</v>
      </c>
      <c r="B35" s="62" t="s">
        <v>222</v>
      </c>
    </row>
    <row r="36" spans="1:4" ht="15.75">
      <c r="A36" s="70" t="s">
        <v>1</v>
      </c>
      <c r="B36" s="20" t="s">
        <v>2</v>
      </c>
      <c r="C36" s="20" t="s">
        <v>266</v>
      </c>
      <c r="D36" s="20" t="s">
        <v>259</v>
      </c>
    </row>
    <row r="37" spans="1:4" ht="38.25">
      <c r="A37" s="84">
        <v>1</v>
      </c>
      <c r="B37" s="80" t="s">
        <v>7</v>
      </c>
      <c r="C37" s="85">
        <v>454645</v>
      </c>
      <c r="D37" s="66">
        <v>208396</v>
      </c>
    </row>
    <row r="38" spans="1:4" ht="38.25">
      <c r="A38" s="84">
        <v>2</v>
      </c>
      <c r="B38" s="80" t="s">
        <v>0</v>
      </c>
      <c r="C38" s="85">
        <v>752934</v>
      </c>
      <c r="D38" s="66">
        <v>557417</v>
      </c>
    </row>
    <row r="39" spans="1:4" ht="29.25" customHeight="1">
      <c r="A39" s="70">
        <v>3</v>
      </c>
      <c r="B39" s="86" t="s">
        <v>223</v>
      </c>
      <c r="C39" s="81">
        <v>600000</v>
      </c>
      <c r="D39" s="66"/>
    </row>
    <row r="40" spans="1:4" ht="15.75">
      <c r="A40" s="70">
        <v>4</v>
      </c>
      <c r="B40" s="75" t="s">
        <v>224</v>
      </c>
      <c r="C40" s="81">
        <f>C41+C42+C43</f>
        <v>83288</v>
      </c>
      <c r="D40" s="81">
        <f>D41+D42+D43</f>
        <v>0</v>
      </c>
    </row>
    <row r="41" spans="1:4" ht="15.75">
      <c r="A41" s="70" t="s">
        <v>225</v>
      </c>
      <c r="B41" s="75" t="s">
        <v>226</v>
      </c>
      <c r="C41" s="81">
        <v>72000</v>
      </c>
      <c r="D41" s="66"/>
    </row>
    <row r="42" spans="1:4" ht="15.75">
      <c r="A42" s="70" t="s">
        <v>227</v>
      </c>
      <c r="B42" s="75" t="s">
        <v>228</v>
      </c>
      <c r="C42" s="81">
        <v>3960</v>
      </c>
      <c r="D42" s="66"/>
    </row>
    <row r="43" spans="1:4" ht="15.75">
      <c r="A43" s="70" t="s">
        <v>229</v>
      </c>
      <c r="B43" s="75" t="s">
        <v>230</v>
      </c>
      <c r="C43" s="81">
        <v>7328</v>
      </c>
      <c r="D43" s="66"/>
    </row>
    <row r="44" spans="1:4" ht="15.75">
      <c r="A44" s="20"/>
      <c r="B44" s="71" t="s">
        <v>231</v>
      </c>
      <c r="C44" s="72">
        <f>C37+C38+C39+C40</f>
        <v>1890867</v>
      </c>
      <c r="D44" s="72">
        <f>D37+D38+D39+D40</f>
        <v>765813</v>
      </c>
    </row>
    <row r="45" ht="12.75" customHeight="1" thickBot="1"/>
    <row r="46" spans="2:4" ht="16.5" thickBot="1">
      <c r="B46" s="82" t="s">
        <v>232</v>
      </c>
      <c r="C46" s="83">
        <f>C44+C33</f>
        <v>2162799</v>
      </c>
      <c r="D46" s="83">
        <f>D44+D33</f>
        <v>794469</v>
      </c>
    </row>
  </sheetData>
  <sheetProtection password="B55E" sheet="1" objects="1" scenarios="1" selectLockedCells="1" selectUnlockedCells="1"/>
  <mergeCells count="3">
    <mergeCell ref="A2:C2"/>
    <mergeCell ref="A3:C3"/>
    <mergeCell ref="B1:D1"/>
  </mergeCells>
  <printOptions/>
  <pageMargins left="0.2" right="0.75" top="0.21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33">
      <selection activeCell="B5" sqref="B5:I5"/>
    </sheetView>
  </sheetViews>
  <sheetFormatPr defaultColWidth="9.140625" defaultRowHeight="12.75"/>
  <cols>
    <col min="1" max="1" width="54.57421875" style="87" customWidth="1"/>
    <col min="2" max="2" width="11.8515625" style="87" customWidth="1"/>
    <col min="3" max="3" width="9.57421875" style="87" customWidth="1"/>
    <col min="4" max="4" width="8.8515625" style="87" hidden="1" customWidth="1"/>
    <col min="5" max="7" width="10.421875" style="87" bestFit="1" customWidth="1"/>
    <col min="8" max="8" width="11.7109375" style="87" bestFit="1" customWidth="1"/>
    <col min="9" max="16384" width="9.140625" style="87" customWidth="1"/>
  </cols>
  <sheetData>
    <row r="1" spans="2:3" ht="15" customHeight="1">
      <c r="B1" s="299" t="s">
        <v>8</v>
      </c>
      <c r="C1" s="313"/>
    </row>
    <row r="2" spans="1:4" ht="18" customHeight="1">
      <c r="A2" s="316" t="s">
        <v>331</v>
      </c>
      <c r="B2" s="316"/>
      <c r="C2" s="316"/>
      <c r="D2" s="316"/>
    </row>
    <row r="3" spans="1:4" ht="16.5" customHeight="1">
      <c r="A3" s="317"/>
      <c r="B3" s="317"/>
      <c r="C3" s="317"/>
      <c r="D3" s="317"/>
    </row>
    <row r="4" spans="1:4" ht="18.75" customHeight="1">
      <c r="A4" s="209"/>
      <c r="B4" s="210"/>
      <c r="C4" s="210"/>
      <c r="D4" s="210"/>
    </row>
    <row r="5" spans="1:4" s="41" customFormat="1" ht="18.75" thickBot="1">
      <c r="A5" s="211" t="s">
        <v>241</v>
      </c>
      <c r="B5" s="212"/>
      <c r="C5" s="212"/>
      <c r="D5" s="212"/>
    </row>
    <row r="6" spans="1:4" ht="30" customHeight="1">
      <c r="A6" s="213" t="s">
        <v>2</v>
      </c>
      <c r="B6" s="213" t="s">
        <v>312</v>
      </c>
      <c r="C6" s="213" t="s">
        <v>332</v>
      </c>
      <c r="D6" s="213" t="s">
        <v>283</v>
      </c>
    </row>
    <row r="7" spans="1:4" ht="15.75">
      <c r="A7" s="214" t="s">
        <v>284</v>
      </c>
      <c r="B7" s="215" t="str">
        <f>B8</f>
        <v>0</v>
      </c>
      <c r="C7" s="215">
        <f>C8</f>
        <v>0</v>
      </c>
      <c r="D7" s="216"/>
    </row>
    <row r="8" spans="1:4" ht="15.75" customHeight="1" hidden="1">
      <c r="A8" s="217" t="s">
        <v>285</v>
      </c>
      <c r="B8" s="218" t="s">
        <v>286</v>
      </c>
      <c r="C8" s="219">
        <v>0</v>
      </c>
      <c r="D8" s="220"/>
    </row>
    <row r="9" spans="1:4" ht="15.75">
      <c r="A9" s="222" t="s">
        <v>287</v>
      </c>
      <c r="B9" s="223">
        <f>B10+B11</f>
        <v>1672514</v>
      </c>
      <c r="C9" s="223">
        <f>C10+C11</f>
        <v>1050624</v>
      </c>
      <c r="D9" s="220">
        <f aca="true" t="shared" si="0" ref="D9:D17">C9/B9*100</f>
        <v>62.81705265247406</v>
      </c>
    </row>
    <row r="10" spans="1:4" ht="15.75">
      <c r="A10" s="224" t="s">
        <v>288</v>
      </c>
      <c r="B10" s="225">
        <v>1201931</v>
      </c>
      <c r="C10" s="226">
        <v>906510</v>
      </c>
      <c r="D10" s="227">
        <f t="shared" si="0"/>
        <v>75.42113482387924</v>
      </c>
    </row>
    <row r="11" spans="1:4" ht="15.75">
      <c r="A11" s="228" t="s">
        <v>289</v>
      </c>
      <c r="B11" s="229">
        <v>470583</v>
      </c>
      <c r="C11" s="226">
        <v>144114</v>
      </c>
      <c r="D11" s="227">
        <f t="shared" si="0"/>
        <v>30.624565698293395</v>
      </c>
    </row>
    <row r="12" spans="1:4" ht="15.75">
      <c r="A12" s="222" t="s">
        <v>290</v>
      </c>
      <c r="B12" s="223">
        <f>B13</f>
        <v>-11264</v>
      </c>
      <c r="C12" s="223">
        <f>C13</f>
        <v>12840</v>
      </c>
      <c r="D12" s="220">
        <f t="shared" si="0"/>
        <v>-113.99147727272727</v>
      </c>
    </row>
    <row r="13" spans="1:4" ht="15.75">
      <c r="A13" s="228" t="s">
        <v>291</v>
      </c>
      <c r="B13" s="229">
        <v>-11264</v>
      </c>
      <c r="C13" s="226">
        <v>12840</v>
      </c>
      <c r="D13" s="227">
        <f t="shared" si="0"/>
        <v>-113.99147727272727</v>
      </c>
    </row>
    <row r="14" spans="1:4" ht="15.75">
      <c r="A14" s="230" t="s">
        <v>292</v>
      </c>
      <c r="B14" s="223">
        <f>B15+B16</f>
        <v>8396</v>
      </c>
      <c r="C14" s="223">
        <f>C15+C16</f>
        <v>-178207</v>
      </c>
      <c r="D14" s="220">
        <f t="shared" si="0"/>
        <v>-2122.5226298237258</v>
      </c>
    </row>
    <row r="15" spans="1:4" ht="15.75">
      <c r="A15" s="231" t="s">
        <v>293</v>
      </c>
      <c r="B15" s="232">
        <v>8396</v>
      </c>
      <c r="C15" s="226">
        <v>8396</v>
      </c>
      <c r="D15" s="227">
        <f t="shared" si="0"/>
        <v>100</v>
      </c>
    </row>
    <row r="16" spans="1:4" ht="16.5" thickBot="1">
      <c r="A16" s="233" t="s">
        <v>294</v>
      </c>
      <c r="B16" s="234"/>
      <c r="C16" s="235">
        <v>-186603</v>
      </c>
      <c r="D16" s="236"/>
    </row>
    <row r="17" spans="1:4" ht="16.5" thickBot="1">
      <c r="A17" s="237" t="s">
        <v>295</v>
      </c>
      <c r="B17" s="238">
        <f>B14+B12+B9</f>
        <v>1669646</v>
      </c>
      <c r="C17" s="238">
        <f>C14+C12+C9</f>
        <v>885257</v>
      </c>
      <c r="D17" s="239">
        <f t="shared" si="0"/>
        <v>53.02064030339365</v>
      </c>
    </row>
    <row r="18" spans="1:4" ht="15.75">
      <c r="A18" s="240"/>
      <c r="B18" s="241"/>
      <c r="C18" s="242"/>
      <c r="D18" s="242"/>
    </row>
    <row r="19" spans="1:4" ht="16.5" thickBot="1">
      <c r="A19" s="211" t="s">
        <v>296</v>
      </c>
      <c r="B19" s="243"/>
      <c r="C19" s="244"/>
      <c r="D19" s="208"/>
    </row>
    <row r="20" spans="1:4" ht="30" customHeight="1">
      <c r="A20" s="213" t="s">
        <v>2</v>
      </c>
      <c r="B20" s="213" t="s">
        <v>312</v>
      </c>
      <c r="C20" s="213" t="s">
        <v>332</v>
      </c>
      <c r="D20" s="213" t="s">
        <v>283</v>
      </c>
    </row>
    <row r="21" spans="1:4" ht="15.75">
      <c r="A21" s="245" t="s">
        <v>297</v>
      </c>
      <c r="B21" s="215">
        <f>B22+B23+B24+B25+B26</f>
        <v>459319</v>
      </c>
      <c r="C21" s="215">
        <f>C22+C23+C24+C25+C26</f>
        <v>104882</v>
      </c>
      <c r="D21" s="216">
        <f aca="true" t="shared" si="1" ref="D21:D30">C21/B21*100</f>
        <v>22.834239384828408</v>
      </c>
    </row>
    <row r="22" spans="1:4" ht="15.75">
      <c r="A22" s="246" t="s">
        <v>298</v>
      </c>
      <c r="B22" s="247">
        <v>22684</v>
      </c>
      <c r="C22" s="248">
        <v>7402</v>
      </c>
      <c r="D22" s="227">
        <f t="shared" si="1"/>
        <v>32.630929289366954</v>
      </c>
    </row>
    <row r="23" spans="1:4" ht="15.75">
      <c r="A23" s="246" t="s">
        <v>299</v>
      </c>
      <c r="B23" s="247">
        <v>261785</v>
      </c>
      <c r="C23" s="248">
        <v>73071</v>
      </c>
      <c r="D23" s="227">
        <f t="shared" si="1"/>
        <v>27.91260003437936</v>
      </c>
    </row>
    <row r="24" spans="1:4" ht="17.25" customHeight="1">
      <c r="A24" s="246" t="s">
        <v>300</v>
      </c>
      <c r="B24" s="247">
        <v>52262</v>
      </c>
      <c r="C24" s="248">
        <v>14017</v>
      </c>
      <c r="D24" s="227">
        <f t="shared" si="1"/>
        <v>26.820634495426887</v>
      </c>
    </row>
    <row r="25" spans="1:4" ht="15.75">
      <c r="A25" s="246" t="s">
        <v>301</v>
      </c>
      <c r="B25" s="247">
        <v>39300</v>
      </c>
      <c r="C25" s="248">
        <v>6432</v>
      </c>
      <c r="D25" s="227">
        <f t="shared" si="1"/>
        <v>16.366412213740457</v>
      </c>
    </row>
    <row r="26" spans="1:4" ht="15.75">
      <c r="A26" s="249" t="s">
        <v>302</v>
      </c>
      <c r="B26" s="247">
        <v>83288</v>
      </c>
      <c r="C26" s="248">
        <v>3960</v>
      </c>
      <c r="D26" s="227">
        <f t="shared" si="1"/>
        <v>4.754586495053309</v>
      </c>
    </row>
    <row r="27" spans="1:4" ht="15.75">
      <c r="A27" s="245" t="s">
        <v>303</v>
      </c>
      <c r="B27" s="215">
        <f>B28+B29</f>
        <v>1210327</v>
      </c>
      <c r="C27" s="215">
        <f>C28+C29</f>
        <v>780375</v>
      </c>
      <c r="D27" s="220">
        <f t="shared" si="1"/>
        <v>64.47637704521175</v>
      </c>
    </row>
    <row r="28" spans="1:4" ht="15.75">
      <c r="A28" s="246" t="s">
        <v>301</v>
      </c>
      <c r="B28" s="247">
        <v>2748</v>
      </c>
      <c r="C28" s="248">
        <v>14561</v>
      </c>
      <c r="D28" s="227">
        <f t="shared" si="1"/>
        <v>529.8762736535663</v>
      </c>
    </row>
    <row r="29" spans="1:4" ht="16.5" thickBot="1">
      <c r="A29" s="249" t="s">
        <v>302</v>
      </c>
      <c r="B29" s="250">
        <v>1207579</v>
      </c>
      <c r="C29" s="251">
        <v>765814</v>
      </c>
      <c r="D29" s="252">
        <f t="shared" si="1"/>
        <v>63.417300234601626</v>
      </c>
    </row>
    <row r="30" spans="1:4" ht="16.5" thickBot="1">
      <c r="A30" s="237" t="s">
        <v>304</v>
      </c>
      <c r="B30" s="254">
        <f>B27+B21</f>
        <v>1669646</v>
      </c>
      <c r="C30" s="254">
        <f>C27+C21</f>
        <v>885257</v>
      </c>
      <c r="D30" s="239">
        <f t="shared" si="1"/>
        <v>53.02064030339365</v>
      </c>
    </row>
    <row r="31" spans="1:4" ht="15.75">
      <c r="A31" s="255"/>
      <c r="B31" s="256"/>
      <c r="C31" s="256"/>
      <c r="D31" s="257"/>
    </row>
    <row r="32" spans="1:4" ht="16.5" thickBot="1">
      <c r="A32" s="314" t="s">
        <v>305</v>
      </c>
      <c r="B32" s="315"/>
      <c r="C32" s="315"/>
      <c r="D32" s="315"/>
    </row>
    <row r="33" spans="1:4" ht="32.25" thickBot="1">
      <c r="A33" s="213" t="s">
        <v>2</v>
      </c>
      <c r="B33" s="213" t="s">
        <v>312</v>
      </c>
      <c r="C33" s="213" t="s">
        <v>332</v>
      </c>
      <c r="D33" s="213" t="s">
        <v>283</v>
      </c>
    </row>
    <row r="34" spans="1:4" ht="16.5" thickBot="1">
      <c r="A34" s="258" t="s">
        <v>6</v>
      </c>
      <c r="B34" s="259">
        <f>B35</f>
        <v>459319</v>
      </c>
      <c r="C34" s="259">
        <f>C35</f>
        <v>104882</v>
      </c>
      <c r="D34" s="239">
        <f aca="true" t="shared" si="2" ref="D34:D39">C34/B34*100</f>
        <v>22.834239384828408</v>
      </c>
    </row>
    <row r="35" spans="1:4" ht="15.75">
      <c r="A35" s="260" t="s">
        <v>306</v>
      </c>
      <c r="B35" s="261">
        <f>B36+B38+B37</f>
        <v>459319</v>
      </c>
      <c r="C35" s="262">
        <f>C36+C38+C37</f>
        <v>104882</v>
      </c>
      <c r="D35" s="220">
        <f t="shared" si="2"/>
        <v>22.834239384828408</v>
      </c>
    </row>
    <row r="36" spans="1:4" ht="15.75">
      <c r="A36" s="263" t="s">
        <v>307</v>
      </c>
      <c r="B36" s="263">
        <v>276705</v>
      </c>
      <c r="C36" s="66">
        <v>19643</v>
      </c>
      <c r="D36" s="227">
        <f t="shared" si="2"/>
        <v>7.098895936105238</v>
      </c>
    </row>
    <row r="37" spans="1:4" ht="15.75">
      <c r="A37" s="263" t="s">
        <v>308</v>
      </c>
      <c r="B37" s="263">
        <v>31881</v>
      </c>
      <c r="C37" s="66">
        <v>31881</v>
      </c>
      <c r="D37" s="227">
        <f t="shared" si="2"/>
        <v>100</v>
      </c>
    </row>
    <row r="38" spans="1:4" ht="16.5" thickBot="1">
      <c r="A38" s="264" t="s">
        <v>309</v>
      </c>
      <c r="B38" s="265">
        <v>150733</v>
      </c>
      <c r="C38" s="60">
        <v>53358</v>
      </c>
      <c r="D38" s="252">
        <f t="shared" si="2"/>
        <v>35.39901680454844</v>
      </c>
    </row>
    <row r="39" spans="1:4" ht="16.5" thickBot="1">
      <c r="A39" s="266" t="s">
        <v>310</v>
      </c>
      <c r="B39" s="259">
        <f>B40+B41</f>
        <v>1210327</v>
      </c>
      <c r="C39" s="259">
        <f>C40+C41</f>
        <v>780375</v>
      </c>
      <c r="D39" s="239">
        <f t="shared" si="2"/>
        <v>64.47637704521175</v>
      </c>
    </row>
    <row r="40" spans="1:4" ht="54">
      <c r="A40" s="267" t="s">
        <v>7</v>
      </c>
      <c r="B40" s="268">
        <v>461611</v>
      </c>
      <c r="C40" s="269">
        <v>215357</v>
      </c>
      <c r="D40" s="270">
        <f>C40/B40*100</f>
        <v>46.65335098167071</v>
      </c>
    </row>
    <row r="41" spans="1:4" ht="54">
      <c r="A41" s="271" t="s">
        <v>0</v>
      </c>
      <c r="B41" s="272">
        <v>748716</v>
      </c>
      <c r="C41" s="273">
        <v>565018</v>
      </c>
      <c r="D41" s="274">
        <f>C41/B41*100</f>
        <v>75.46492929228172</v>
      </c>
    </row>
    <row r="42" spans="1:4" ht="16.5" thickBot="1">
      <c r="A42" s="275"/>
      <c r="B42" s="276"/>
      <c r="C42" s="60"/>
      <c r="D42" s="276"/>
    </row>
    <row r="43" spans="1:4" ht="16.5" thickBot="1">
      <c r="A43" s="258" t="s">
        <v>304</v>
      </c>
      <c r="B43" s="259">
        <f>B34+B39</f>
        <v>1669646</v>
      </c>
      <c r="C43" s="259">
        <f>C34+C39</f>
        <v>885257</v>
      </c>
      <c r="D43" s="277">
        <f>C43/B43*100</f>
        <v>53.02064030339365</v>
      </c>
    </row>
    <row r="44" ht="15" customHeight="1"/>
    <row r="45" spans="1:2" s="88" customFormat="1" ht="15" customHeight="1">
      <c r="A45" s="278"/>
      <c r="B45" s="279"/>
    </row>
    <row r="46" spans="1:2" s="88" customFormat="1" ht="15" customHeight="1">
      <c r="A46" s="280"/>
      <c r="B46" s="281"/>
    </row>
    <row r="47" spans="1:2" s="88" customFormat="1" ht="15" customHeight="1">
      <c r="A47" s="276"/>
      <c r="B47" s="282"/>
    </row>
    <row r="48" spans="1:2" s="88" customFormat="1" ht="15" customHeight="1">
      <c r="A48" s="276"/>
      <c r="B48" s="282"/>
    </row>
    <row r="49" s="88" customFormat="1" ht="15" customHeight="1"/>
    <row r="50" s="88" customFormat="1" ht="15" customHeight="1"/>
  </sheetData>
  <sheetProtection password="B55E" sheet="1" objects="1" scenarios="1" selectLockedCells="1" selectUnlockedCells="1"/>
  <mergeCells count="4">
    <mergeCell ref="B1:C1"/>
    <mergeCell ref="A32:D32"/>
    <mergeCell ref="A2:D2"/>
    <mergeCell ref="A3:D3"/>
  </mergeCells>
  <printOptions/>
  <pageMargins left="0.2" right="0.75" top="0.21" bottom="0.36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2016-11-16T06:12:36Z</cp:lastPrinted>
  <dcterms:created xsi:type="dcterms:W3CDTF">2006-12-05T11:18:07Z</dcterms:created>
  <dcterms:modified xsi:type="dcterms:W3CDTF">2016-11-16T06:14:57Z</dcterms:modified>
  <cp:category/>
  <cp:version/>
  <cp:contentType/>
  <cp:contentStatus/>
</cp:coreProperties>
</file>