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5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Приложение № 5" sheetId="6" r:id="rId6"/>
  </sheets>
  <definedNames/>
  <calcPr fullCalcOnLoad="1"/>
</workbook>
</file>

<file path=xl/sharedStrings.xml><?xml version="1.0" encoding="utf-8"?>
<sst xmlns="http://schemas.openxmlformats.org/spreadsheetml/2006/main" count="473" uniqueCount="350">
  <si>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</si>
  <si>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№</t>
  </si>
  <si>
    <t>НАИМЕНОВАНИЕ</t>
  </si>
  <si>
    <t>7.</t>
  </si>
  <si>
    <t>Всичко целеви средства:</t>
  </si>
  <si>
    <t>Придобиване на земя за разширяване на гробищен парк - гр. Брусарци</t>
  </si>
  <si>
    <t>ОП Развитие на човешките ресурси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</si>
  <si>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</si>
  <si>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</si>
  <si>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</si>
  <si>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</si>
  <si>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</si>
  <si>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</si>
  <si>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</si>
  <si>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</si>
  <si>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</si>
  <si>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</si>
  <si>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</si>
  <si>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</si>
  <si>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</si>
  <si>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</si>
  <si>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</si>
  <si>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</si>
  <si>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</si>
  <si>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</si>
  <si>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</si>
  <si>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</si>
  <si>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</si>
  <si>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</si>
  <si>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</si>
  <si>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</si>
  <si>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</si>
  <si>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</si>
  <si>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</si>
  <si>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</si>
  <si>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</si>
  <si>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</si>
  <si>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</si>
  <si>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</si>
  <si>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</si>
  <si>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</si>
  <si>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</si>
  <si>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 xml:space="preserve">878 Приюти за безстоп. животни       </t>
  </si>
  <si>
    <t>Приложение № 1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</si>
  <si>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</si>
  <si>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</si>
  <si>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</si>
  <si>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</si>
  <si>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</si>
  <si>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</si>
  <si>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</si>
  <si>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</si>
  <si>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</si>
  <si>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</si>
  <si>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</si>
  <si>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</si>
  <si>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</si>
  <si>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</si>
  <si>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</si>
  <si>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</si>
  <si>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</si>
  <si>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</si>
  <si>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</si>
  <si>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</si>
  <si>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</si>
  <si>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</si>
  <si>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</si>
  <si>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</si>
  <si>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</si>
  <si>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</si>
  <si>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</si>
  <si>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</si>
  <si>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</si>
  <si>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</si>
  <si>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</si>
  <si>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</si>
  <si>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</si>
  <si>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</si>
  <si>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</si>
  <si>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</si>
  <si>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</si>
  <si>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</si>
  <si>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</si>
  <si>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</si>
  <si>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</si>
  <si>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</si>
  <si>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</si>
  <si>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</si>
  <si>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</si>
  <si>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</si>
  <si>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</si>
  <si>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</si>
  <si>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</si>
  <si>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</si>
  <si>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</si>
  <si>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</si>
  <si>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</si>
  <si>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</si>
  <si>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</si>
  <si>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</si>
  <si>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</si>
  <si>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</si>
  <si>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</si>
  <si>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</si>
  <si>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t xml:space="preserve">282 Др.д/сти по отбрана </t>
  </si>
  <si>
    <t>Изработване на проект за Общ устройствен план на Община Брусарци</t>
  </si>
  <si>
    <t>ДЪРЖАВНИ</t>
  </si>
  <si>
    <t>§</t>
  </si>
  <si>
    <t>План 2016г.</t>
  </si>
  <si>
    <t>Обща субсидия</t>
  </si>
  <si>
    <t>31-11</t>
  </si>
  <si>
    <t>Целеви субсидия за капиталови разходи</t>
  </si>
  <si>
    <t>31-13</t>
  </si>
  <si>
    <t>Преходен остатък</t>
  </si>
  <si>
    <t>95-01</t>
  </si>
  <si>
    <t>ОБЩО</t>
  </si>
  <si>
    <t>МЕСТНИ</t>
  </si>
  <si>
    <t>Собствеи приходи</t>
  </si>
  <si>
    <t>Изравнителна субсидия</t>
  </si>
  <si>
    <t xml:space="preserve"> 31-12</t>
  </si>
  <si>
    <t>Зимно поддържане и снегопочистване</t>
  </si>
  <si>
    <t>V.</t>
  </si>
  <si>
    <t>Временни бизлихвени заеми</t>
  </si>
  <si>
    <t>76-00</t>
  </si>
  <si>
    <t>ОБЩО ПРИХОДИ</t>
  </si>
  <si>
    <t>ІІ. СОБСТВЕНИ ПРИХОДИ:</t>
  </si>
  <si>
    <t>ДАНЪЧНИ ПРИХОДИ:</t>
  </si>
  <si>
    <t>Данък върху доходите на физически лица</t>
  </si>
  <si>
    <t>01-00</t>
  </si>
  <si>
    <t>1.1.</t>
  </si>
  <si>
    <t>в т.ч. окончателен (годишен) патентен данък</t>
  </si>
  <si>
    <t>01-03</t>
  </si>
  <si>
    <t>Имуществени данъци, в т.ч.:</t>
  </si>
  <si>
    <t>13-00</t>
  </si>
  <si>
    <t>2.1.</t>
  </si>
  <si>
    <t>д-к в/у недвижимите имоти</t>
  </si>
  <si>
    <t>13-01</t>
  </si>
  <si>
    <t>2.2.</t>
  </si>
  <si>
    <t>д-к в/у превозните средства</t>
  </si>
  <si>
    <t>13-03</t>
  </si>
  <si>
    <t>2.3.</t>
  </si>
  <si>
    <t>д-к при придоб. на имущ. по дарение и възм.начин</t>
  </si>
  <si>
    <t>13-04</t>
  </si>
  <si>
    <t>ВСИЧКО ДАНЪЧНИ ПРИХОДИ:</t>
  </si>
  <si>
    <t>НЕДАНЪЧНИ ПРИХОДИ</t>
  </si>
  <si>
    <t>Приходи и доходи от собственост, от тях:</t>
  </si>
  <si>
    <t>24-00</t>
  </si>
  <si>
    <t>нетни приходи от продажба на услуги</t>
  </si>
  <si>
    <t>24-04</t>
  </si>
  <si>
    <t>1.2.</t>
  </si>
  <si>
    <t>приходи от наеми на имущество</t>
  </si>
  <si>
    <t>24-05</t>
  </si>
  <si>
    <t>1.3.</t>
  </si>
  <si>
    <t>приходи от наеми на земя</t>
  </si>
  <si>
    <t>24-06</t>
  </si>
  <si>
    <t>1.4.</t>
  </si>
  <si>
    <t>приходи от дивиденти</t>
  </si>
  <si>
    <t>24-07</t>
  </si>
  <si>
    <t>1.5.</t>
  </si>
  <si>
    <t>приходи от лихви потек.банкови с-ки</t>
  </si>
  <si>
    <t>24-08</t>
  </si>
  <si>
    <t>Общински такси, от тях:</t>
  </si>
  <si>
    <t>27-00</t>
  </si>
  <si>
    <t>за ползване на детски градини</t>
  </si>
  <si>
    <t>27-01</t>
  </si>
  <si>
    <t>за ползване на ДСП и др. общ. соц. усл.</t>
  </si>
  <si>
    <t>27-04</t>
  </si>
  <si>
    <t>за ползване на пазари, тържища и др.</t>
  </si>
  <si>
    <t>27-05</t>
  </si>
  <si>
    <t>2.4.</t>
  </si>
  <si>
    <t>за битови отпадъци</t>
  </si>
  <si>
    <t>27-07</t>
  </si>
  <si>
    <t>2.5.</t>
  </si>
  <si>
    <t>за технически услуги</t>
  </si>
  <si>
    <t>27-10</t>
  </si>
  <si>
    <t>2.6.</t>
  </si>
  <si>
    <t>за административни услуги</t>
  </si>
  <si>
    <t>27-11</t>
  </si>
  <si>
    <t>2.7.</t>
  </si>
  <si>
    <t>за притежаване на куче</t>
  </si>
  <si>
    <t>27-17</t>
  </si>
  <si>
    <t>2.8.</t>
  </si>
  <si>
    <t>други общински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</si>
  <si>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</si>
  <si>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</si>
  <si>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</si>
  <si>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</si>
  <si>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</si>
  <si>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в/у продажбите (-)</t>
  </si>
  <si>
    <t>37-00</t>
  </si>
  <si>
    <t>Постъпления от продажба на нефинанс. активи</t>
  </si>
  <si>
    <t>40-00</t>
  </si>
  <si>
    <t>Постъпления от продажба на земя</t>
  </si>
  <si>
    <t>40-40</t>
  </si>
  <si>
    <t>Приходи от концесии</t>
  </si>
  <si>
    <t>41-00</t>
  </si>
  <si>
    <t>ВСИЧКО НЕДАНЪЧНИ ПРИХОДИ:</t>
  </si>
  <si>
    <t>ВСИЧКО СОБСТВЕНИ ПРИХОДИ I (1+2):</t>
  </si>
  <si>
    <t>606 Изграждане, ремонт и поддържка на улична мрежа</t>
  </si>
  <si>
    <t>619 Други дейности по жил. Стр. и БКС</t>
  </si>
  <si>
    <t>Дофинансиране</t>
  </si>
  <si>
    <t>19-01</t>
  </si>
  <si>
    <t>държавни данъци и такси</t>
  </si>
  <si>
    <t>Капиталови разходи от целеви средства</t>
  </si>
  <si>
    <t>Благоустрояване общински пазар гр. Брусарци</t>
  </si>
  <si>
    <t>Направа трошенокаменна настилка от несортиран трошен камък О-63 с дебелина - 15см.вкл. валиране в с. Крива бара</t>
  </si>
  <si>
    <t xml:space="preserve">Направа трошенокаменна настилка от несортиран трошен камък О-63 с дебелина - 15см.вкл. валиране в с. Василовци         </t>
  </si>
  <si>
    <t xml:space="preserve">Направа трошенокаменна настилка от несортиран трошен камък О-63 с дебелина - 15см.вкл. валиране в  гр. Брусарци </t>
  </si>
  <si>
    <t>Ремонт и изграждане на общински пътища в с. Киселево  MON 2063</t>
  </si>
  <si>
    <t>Ремонт и изграждане на общински пътища в с. Буковец  MON 1062</t>
  </si>
  <si>
    <t>Ремонт и изграждане на общински пътища в с. Смирненски  MON 1062</t>
  </si>
  <si>
    <t xml:space="preserve">Капиталови разходи от целеви трансфери </t>
  </si>
  <si>
    <t>Всичко целеви трансфери:</t>
  </si>
  <si>
    <t xml:space="preserve">Капиталови разходи от целеви остатък 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</si>
  <si>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</si>
  <si>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Капиталови раходи от собствени средства</t>
  </si>
  <si>
    <t>Всичко собствени средства:</t>
  </si>
  <si>
    <t>Капиталови раходи от извънбюджетни средства</t>
  </si>
  <si>
    <t>4.1.</t>
  </si>
  <si>
    <t xml:space="preserve"> Закупуване на специализирано транспортно средство За хора с увреждания</t>
  </si>
  <si>
    <t>4.2.</t>
  </si>
  <si>
    <t xml:space="preserve"> Закупуване на компютри</t>
  </si>
  <si>
    <t>Всичко извънбюджетни средства:</t>
  </si>
  <si>
    <t>ВСИЧКО КАПИТАЛОВИ РАЗХОДИ</t>
  </si>
  <si>
    <t>61-00</t>
  </si>
  <si>
    <t>Приложение № 4</t>
  </si>
  <si>
    <t>ОБЯСНИТЕЛНА ЗАПИСКА</t>
  </si>
  <si>
    <t>Приходи по параграфи</t>
  </si>
  <si>
    <t xml:space="preserve">Разходи по функции и дейности </t>
  </si>
  <si>
    <t>Разходи по параграфи</t>
  </si>
  <si>
    <t>Капиталови разходи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</si>
  <si>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</si>
  <si>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</si>
  <si>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</si>
  <si>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</si>
  <si>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</si>
  <si>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</si>
  <si>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</si>
  <si>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</si>
  <si>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</si>
  <si>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</si>
  <si>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</si>
  <si>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</si>
  <si>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преходен остатък на 01.01.2016</t>
  </si>
  <si>
    <t xml:space="preserve">      С влизането в сила на Закона за публичните финанси от 01.01.2014 г. всички първостепенни разпоредители с бюджет публикуват на интернет страницата си утвърдения бюджет. В изпълнение на това задължение Община Брусарци публикува приложенията съставляващи бюджет 2016 г.</t>
  </si>
  <si>
    <t>95-07</t>
  </si>
  <si>
    <t>Отчет</t>
  </si>
  <si>
    <t>117 Държавни и бощински сл-би и дейности по избори</t>
  </si>
  <si>
    <t>ОТЧЕТ</t>
  </si>
  <si>
    <t>Бюджет</t>
  </si>
  <si>
    <t>план</t>
  </si>
  <si>
    <t>отчет</t>
  </si>
  <si>
    <t>42-19</t>
  </si>
  <si>
    <t>други текущи трансфери за домакинства</t>
  </si>
  <si>
    <t xml:space="preserve">ОТЧЕТ </t>
  </si>
  <si>
    <t xml:space="preserve">Трансфер </t>
  </si>
  <si>
    <t>61-64</t>
  </si>
  <si>
    <t>713 Спорт за всички</t>
  </si>
  <si>
    <t>759 Д-ги дейности по културата</t>
  </si>
  <si>
    <t xml:space="preserve">Уточнен  план </t>
  </si>
  <si>
    <t>осигурителни вноски от работодатели за Държавното об-но осигуряване (ДОО)</t>
  </si>
  <si>
    <t>изплатени суми от СБКО, с характер на възнаграждение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</si>
  <si>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</si>
  <si>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</si>
  <si>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</si>
  <si>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Получени целеви трансфери</t>
  </si>
  <si>
    <t>31-28</t>
  </si>
  <si>
    <t>Корпоративен данък</t>
  </si>
  <si>
    <t>Трансфер м/у бюджетни сметки</t>
  </si>
  <si>
    <t>СОБСТВЕНИ ПРИХОДИ</t>
  </si>
  <si>
    <t>Лихви</t>
  </si>
  <si>
    <t>0</t>
  </si>
  <si>
    <t>ТРАНСФЕРИ</t>
  </si>
  <si>
    <t>Трансфери м/у бюджетни и сметки за средства от ЕС</t>
  </si>
  <si>
    <t xml:space="preserve">Трансфери(субсидии,вн.)м/у бюдж.с/ки </t>
  </si>
  <si>
    <t>ВРЕМЕННИ БЕЗЛИХВЕНИ ЗАЕМИ</t>
  </si>
  <si>
    <t>Врем.безл.заеми м/у бюдж.и извънб.с/ки</t>
  </si>
  <si>
    <t>ВСИЧКО ОПЕРАЦИИ С ФИНАНСОВИ  АКТИВИ</t>
  </si>
  <si>
    <t xml:space="preserve">Наличност в началото на периода </t>
  </si>
  <si>
    <t>Наличност в края на периода</t>
  </si>
  <si>
    <t xml:space="preserve">ВСИЧКО ПРИХОДИ ПО БЮДЖЕТА </t>
  </si>
  <si>
    <t>РАЗХОДИ ПО ФУНКЦИИ И ПАРАГРАФИ</t>
  </si>
  <si>
    <t xml:space="preserve">Соц. осигуряване, подпомагане и грижи </t>
  </si>
  <si>
    <t xml:space="preserve">- Запл. и възнагр. за персонала </t>
  </si>
  <si>
    <t xml:space="preserve">- Други възнагр. </t>
  </si>
  <si>
    <t xml:space="preserve">- Осиг. вноски </t>
  </si>
  <si>
    <t xml:space="preserve">- Издръжка </t>
  </si>
  <si>
    <t xml:space="preserve">- Капиталови разходи  </t>
  </si>
  <si>
    <t xml:space="preserve">Жил.стр., благоустр., комун.ст-во и ок.среда </t>
  </si>
  <si>
    <t xml:space="preserve">ВСИЧКО РАЗХОДИ ПО БЮДЖЕТА </t>
  </si>
  <si>
    <t>ПЛАН И РАЗХОДИ ПО ПРОЕКТИ И ОПЕРАТИВНИ ПРОГРАМИ</t>
  </si>
  <si>
    <t>Соц. осигуряване, подпомагане и грижи в т.ч. :</t>
  </si>
  <si>
    <t>1. Център за социални услуги "Независим живот"</t>
  </si>
  <si>
    <t>2. Нови възможности за грижа</t>
  </si>
  <si>
    <t>3. Обучение и заетост на младите хора</t>
  </si>
  <si>
    <t>"Обновяване и развитие на селските райони" ДФЗ</t>
  </si>
  <si>
    <t>Индикативен разчет на средствата от ЕС</t>
  </si>
  <si>
    <r>
      <t xml:space="preserve">обезщетения и помощи по </t>
    </r>
    <r>
      <rPr>
        <sz val="12"/>
        <color indexed="8"/>
        <rFont val="Times New Roman CYR"/>
        <family val="0"/>
      </rPr>
      <t>решение на общинския съвет</t>
    </r>
  </si>
  <si>
    <t>временнен безлихвен заем</t>
  </si>
  <si>
    <t>приход от наем</t>
  </si>
  <si>
    <t>Наем земя</t>
  </si>
  <si>
    <t>учебни помагала и книги</t>
  </si>
  <si>
    <t>целеви трансфер</t>
  </si>
  <si>
    <t>трансфер МС</t>
  </si>
  <si>
    <t>трансфер ПУДОС</t>
  </si>
  <si>
    <t>получени трансфери</t>
  </si>
  <si>
    <t>предоставени трансфери</t>
  </si>
  <si>
    <t>компютри и хардуер</t>
  </si>
  <si>
    <t>стопански инвентар</t>
  </si>
  <si>
    <t>Уточнен годишен план</t>
  </si>
  <si>
    <t>по ред</t>
  </si>
  <si>
    <t>Изготвяне на технически проект за обект "Рехабилитация на общински път MON 1061 от км. 0+000 до км. 1+800, включително реконструкция и  уширяване на мост при км. 1+250 и рехабилитация и реконструкция на улици и тротоари в гр. Брусарци, с. Василовци и с. Крива бара</t>
  </si>
  <si>
    <t>Изготвяне на работен инвестиционнен проект за внедряване на енергоспестяващи мерки в СОУ  "Христо Ботев"</t>
  </si>
  <si>
    <t>Закупуване на компютър за общинска администрация</t>
  </si>
  <si>
    <t>Капиталови разходи от целеви трансфери -преходен остатък</t>
  </si>
  <si>
    <t>III.</t>
  </si>
  <si>
    <t>IV.</t>
  </si>
  <si>
    <t>Всичко капиталови разходи за общината:</t>
  </si>
  <si>
    <t>VI.</t>
  </si>
  <si>
    <t>Център за иновативни комплексни с-ни услуги</t>
  </si>
  <si>
    <t>Друго вътрешно финансиране</t>
  </si>
  <si>
    <t>88-00</t>
  </si>
  <si>
    <t>Налични на 31.08.2016</t>
  </si>
  <si>
    <t>Налични на 30.09.2016</t>
  </si>
  <si>
    <t>други данъци</t>
  </si>
  <si>
    <t>20-00</t>
  </si>
  <si>
    <t>19-81</t>
  </si>
  <si>
    <t>нак.лихви,адмн.санкции</t>
  </si>
  <si>
    <t xml:space="preserve">НАТАША МИХАЙЛОВА </t>
  </si>
  <si>
    <t>КМЕТ НА ОБЩИНА БРУСАРЦИ</t>
  </si>
  <si>
    <t>ИЗГОТВИЛ:</t>
  </si>
  <si>
    <t>ДАФИНА ОНИКОВА ст. сп-ст бюджет</t>
  </si>
  <si>
    <t>Към  отчета на бюджета за 10. 2016 г. на Община Брусарци</t>
  </si>
  <si>
    <t xml:space="preserve">          Отчета  на Община Брусарци за периода 01.01.2016  - 31.10.2016 г. възлиза на 2 363241 лв. в приход и разход. </t>
  </si>
  <si>
    <t>Аналитично разпределение приходите за м.10. 2016 г. е както следва</t>
  </si>
  <si>
    <t>налични на 31.10.2016</t>
  </si>
  <si>
    <t>Разходната част на общинския бюджет  възлиза на 2 363 241 лв.,в т. ч.:</t>
  </si>
  <si>
    <t>ПРИХОДИ ПО БЮДЖЕТА НА ОБЩИНА БРУСАРЦИ ЗА МЕСЕЦ  ОКТОМВРИ  2016г.</t>
  </si>
  <si>
    <t>Отчет 10.2016</t>
  </si>
  <si>
    <t>на Община Брусарци за месец Октомври 2016г.</t>
  </si>
  <si>
    <t>на Община Брусарци за м. Октомври  2016г.</t>
  </si>
  <si>
    <t>52-06</t>
  </si>
  <si>
    <t xml:space="preserve">изграждане на инфраструктурен обект </t>
  </si>
  <si>
    <t xml:space="preserve">Капиталови разходи на СУ "Христо Ботев" </t>
  </si>
  <si>
    <t>Изграждане на спортна площадка със средства от ПУДОС на тема "Обичам природата и аз участвам"</t>
  </si>
  <si>
    <t>НА КАПИТАЛОВИТЕ РАЗХОДИ НА ОБЩИНА БРУСАРЦИ ЗА ОКТОМВРИ  2016 г.</t>
  </si>
  <si>
    <t>VII.</t>
  </si>
  <si>
    <t>Отчет 10.2016г.</t>
  </si>
  <si>
    <t>Отчет  10.2016</t>
  </si>
  <si>
    <t>ИНДИКАТИВЕН ОБОЩЕН РАЗЧЕТ ЗА СМЕТКИТЕ ОТ  ЕС  НА               ОБЩИНА БРУСАРЦИ ЗА М. OКТОМВРИ 2016Г.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</si>
</sst>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  <numFmt numFmtId="192" formatCode="#,##0\ &quot;лв&quot;"/>
    <numFmt numFmtId="193" formatCode="0.0"/>
  </numFmts>
  <fonts count="6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0"/>
    </font>
    <font>
      <sz val="7"/>
      <color indexed="8"/>
      <name val="Times New Roman"/>
      <family val="1"/>
    </font>
    <font>
      <sz val="12"/>
      <color indexed="8"/>
      <name val="Arial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Hebar"/>
      <family val="0"/>
    </font>
    <font>
      <sz val="12"/>
      <color indexed="8"/>
      <name val="Times New Roman CYR"/>
      <family val="0"/>
    </font>
    <font>
      <b/>
      <sz val="12"/>
      <color indexed="8"/>
      <name val="Arial"/>
      <family val="2"/>
    </font>
    <font>
      <b/>
      <sz val="12"/>
      <color indexed="8"/>
      <name val="Hebar"/>
      <family val="0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StempelGaramond Roman"/>
      <family val="1"/>
    </font>
    <font>
      <sz val="12"/>
      <name val="Albertus MT Lt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Albertus MT Lt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6" xfId="5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top" wrapText="1"/>
    </xf>
    <xf numFmtId="3" fontId="24" fillId="0" borderId="16" xfId="51" applyNumberFormat="1" applyFont="1" applyBorder="1" applyAlignment="1">
      <alignment horizontal="center" vertical="center"/>
      <protection/>
    </xf>
    <xf numFmtId="3" fontId="25" fillId="0" borderId="0" xfId="51" applyNumberFormat="1" applyFont="1" applyBorder="1" applyAlignment="1" applyProtection="1">
      <alignment horizontal="center" vertical="center"/>
      <protection/>
    </xf>
    <xf numFmtId="0" fontId="26" fillId="0" borderId="0" xfId="63" applyFont="1">
      <alignment/>
      <protection/>
    </xf>
    <xf numFmtId="0" fontId="24" fillId="0" borderId="17" xfId="5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top" wrapText="1"/>
    </xf>
    <xf numFmtId="1" fontId="24" fillId="0" borderId="17" xfId="51" applyNumberFormat="1" applyFont="1" applyBorder="1" applyAlignment="1">
      <alignment horizontal="center" vertical="center"/>
      <protection/>
    </xf>
    <xf numFmtId="1" fontId="25" fillId="0" borderId="0" xfId="51" applyNumberFormat="1" applyFont="1" applyBorder="1" applyAlignment="1" applyProtection="1">
      <alignment horizontal="center" vertical="center"/>
      <protection/>
    </xf>
    <xf numFmtId="0" fontId="25" fillId="0" borderId="15" xfId="51" applyFont="1" applyBorder="1" applyAlignment="1">
      <alignment horizontal="center" vertical="center"/>
      <protection/>
    </xf>
    <xf numFmtId="0" fontId="25" fillId="0" borderId="18" xfId="51" applyFont="1" applyBorder="1" applyAlignment="1">
      <alignment horizontal="center" vertical="center" wrapText="1"/>
      <protection/>
    </xf>
    <xf numFmtId="3" fontId="27" fillId="0" borderId="18" xfId="51" applyNumberFormat="1" applyFont="1" applyFill="1" applyBorder="1" applyAlignment="1" quotePrefix="1">
      <alignment horizontal="center" vertical="center"/>
      <protection/>
    </xf>
    <xf numFmtId="3" fontId="27" fillId="0" borderId="0" xfId="51" applyNumberFormat="1" applyFont="1" applyFill="1" applyBorder="1" applyAlignment="1" applyProtection="1" quotePrefix="1">
      <alignment horizontal="center" vertical="center"/>
      <protection/>
    </xf>
    <xf numFmtId="3" fontId="24" fillId="0" borderId="0" xfId="51" applyNumberFormat="1" applyFont="1" applyBorder="1" applyAlignment="1" applyProtection="1">
      <alignment horizontal="right" vertical="center"/>
      <protection/>
    </xf>
    <xf numFmtId="0" fontId="29" fillId="0" borderId="0" xfId="63" applyFont="1">
      <alignment/>
      <protection/>
    </xf>
    <xf numFmtId="0" fontId="28" fillId="0" borderId="0" xfId="0" applyFont="1" applyAlignment="1">
      <alignment/>
    </xf>
    <xf numFmtId="3" fontId="25" fillId="0" borderId="19" xfId="51" applyNumberFormat="1" applyFont="1" applyBorder="1" applyAlignment="1" applyProtection="1">
      <alignment horizontal="right" vertical="center"/>
      <protection/>
    </xf>
    <xf numFmtId="3" fontId="25" fillId="0" borderId="0" xfId="51" applyNumberFormat="1" applyFont="1" applyBorder="1" applyAlignment="1" applyProtection="1">
      <alignment horizontal="right" vertical="center"/>
      <protection/>
    </xf>
    <xf numFmtId="191" fontId="25" fillId="0" borderId="20" xfId="52" applyNumberFormat="1" applyFont="1" applyFill="1" applyBorder="1" applyAlignment="1" quotePrefix="1">
      <alignment horizontal="right"/>
      <protection/>
    </xf>
    <xf numFmtId="0" fontId="25" fillId="0" borderId="21" xfId="52" applyFont="1" applyFill="1" applyBorder="1" applyAlignment="1">
      <alignment wrapText="1"/>
      <protection/>
    </xf>
    <xf numFmtId="3" fontId="25" fillId="0" borderId="22" xfId="51" applyNumberFormat="1" applyFont="1" applyBorder="1" applyAlignment="1" applyProtection="1">
      <alignment horizontal="right" vertical="center"/>
      <protection/>
    </xf>
    <xf numFmtId="191" fontId="25" fillId="0" borderId="23" xfId="52" applyNumberFormat="1" applyFont="1" applyFill="1" applyBorder="1" applyAlignment="1">
      <alignment horizontal="right" vertical="center"/>
      <protection/>
    </xf>
    <xf numFmtId="191" fontId="25" fillId="0" borderId="24" xfId="52" applyNumberFormat="1" applyFont="1" applyFill="1" applyBorder="1" applyAlignment="1" quotePrefix="1">
      <alignment horizontal="right" vertical="top"/>
      <protection/>
    </xf>
    <xf numFmtId="0" fontId="25" fillId="0" borderId="25" xfId="52" applyFont="1" applyFill="1" applyBorder="1" applyAlignment="1">
      <alignment vertical="top" wrapText="1"/>
      <protection/>
    </xf>
    <xf numFmtId="191" fontId="25" fillId="0" borderId="20" xfId="52" applyNumberFormat="1" applyFont="1" applyFill="1" applyBorder="1" applyAlignment="1" quotePrefix="1">
      <alignment horizontal="right" vertical="top"/>
      <protection/>
    </xf>
    <xf numFmtId="0" fontId="25" fillId="0" borderId="21" xfId="52" applyFont="1" applyFill="1" applyBorder="1" applyAlignment="1">
      <alignment vertical="top" wrapText="1"/>
      <protection/>
    </xf>
    <xf numFmtId="0" fontId="24" fillId="0" borderId="0" xfId="51" applyFont="1" applyAlignment="1">
      <alignment vertical="center"/>
      <protection/>
    </xf>
    <xf numFmtId="0" fontId="25" fillId="0" borderId="18" xfId="52" applyFont="1" applyFill="1" applyBorder="1" applyAlignment="1">
      <alignment horizontal="right" vertical="center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3" fontId="24" fillId="0" borderId="18" xfId="51" applyNumberFormat="1" applyFont="1" applyBorder="1" applyAlignment="1" applyProtection="1">
      <alignment horizontal="right" vertical="center"/>
      <protection/>
    </xf>
    <xf numFmtId="0" fontId="25" fillId="0" borderId="0" xfId="51" applyFont="1" applyAlignment="1">
      <alignment vertical="center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25" fillId="0" borderId="0" xfId="51" applyFont="1" applyAlignment="1">
      <alignment vertical="center" wrapText="1"/>
      <protection/>
    </xf>
    <xf numFmtId="0" fontId="25" fillId="0" borderId="0" xfId="51" applyFont="1" applyBorder="1" applyAlignment="1" applyProtection="1">
      <alignment vertical="center"/>
      <protection/>
    </xf>
    <xf numFmtId="0" fontId="25" fillId="0" borderId="26" xfId="52" applyFont="1" applyFill="1" applyBorder="1" applyAlignment="1">
      <alignment horizontal="left" vertical="center" wrapText="1"/>
      <protection/>
    </xf>
    <xf numFmtId="191" fontId="25" fillId="0" borderId="27" xfId="52" applyNumberFormat="1" applyFont="1" applyFill="1" applyBorder="1" applyAlignment="1" quotePrefix="1">
      <alignment horizontal="right" vertical="center"/>
      <protection/>
    </xf>
    <xf numFmtId="0" fontId="25" fillId="0" borderId="28" xfId="52" applyFont="1" applyFill="1" applyBorder="1" applyAlignment="1">
      <alignment horizontal="left" vertical="center" wrapText="1"/>
      <protection/>
    </xf>
    <xf numFmtId="191" fontId="25" fillId="0" borderId="10" xfId="52" applyNumberFormat="1" applyFont="1" applyFill="1" applyBorder="1" applyAlignment="1" quotePrefix="1">
      <alignment horizontal="right" vertical="center"/>
      <protection/>
    </xf>
    <xf numFmtId="0" fontId="25" fillId="0" borderId="10" xfId="52" applyFont="1" applyFill="1" applyBorder="1" applyAlignment="1">
      <alignment vertical="center" wrapText="1"/>
      <protection/>
    </xf>
    <xf numFmtId="0" fontId="25" fillId="0" borderId="10" xfId="52" applyFont="1" applyFill="1" applyBorder="1" applyAlignment="1">
      <alignment horizontal="left" vertical="center" wrapText="1"/>
      <protection/>
    </xf>
    <xf numFmtId="3" fontId="25" fillId="0" borderId="29" xfId="51" applyNumberFormat="1" applyFont="1" applyBorder="1" applyAlignment="1" applyProtection="1">
      <alignment horizontal="right" vertical="center"/>
      <protection/>
    </xf>
    <xf numFmtId="191" fontId="25" fillId="0" borderId="30" xfId="52" applyNumberFormat="1" applyFont="1" applyFill="1" applyBorder="1" applyAlignment="1" quotePrefix="1">
      <alignment horizontal="right" vertical="center"/>
      <protection/>
    </xf>
    <xf numFmtId="0" fontId="25" fillId="0" borderId="30" xfId="52" applyFont="1" applyFill="1" applyBorder="1" applyAlignment="1">
      <alignment vertical="center" wrapText="1"/>
      <protection/>
    </xf>
    <xf numFmtId="3" fontId="25" fillId="0" borderId="31" xfId="51" applyNumberFormat="1" applyFont="1" applyBorder="1" applyAlignment="1" applyProtection="1">
      <alignment horizontal="right" vertical="center"/>
      <protection/>
    </xf>
    <xf numFmtId="3" fontId="24" fillId="0" borderId="18" xfId="51" applyNumberFormat="1" applyFont="1" applyBorder="1" applyAlignment="1" applyProtection="1">
      <alignment horizontal="right" vertical="center"/>
      <protection/>
    </xf>
    <xf numFmtId="3" fontId="25" fillId="0" borderId="25" xfId="51" applyNumberFormat="1" applyFont="1" applyBorder="1" applyAlignment="1" applyProtection="1">
      <alignment horizontal="right" vertical="center"/>
      <protection/>
    </xf>
    <xf numFmtId="191" fontId="25" fillId="0" borderId="10" xfId="52" applyNumberFormat="1" applyFont="1" applyFill="1" applyBorder="1" applyAlignment="1" quotePrefix="1">
      <alignment horizontal="right"/>
      <protection/>
    </xf>
    <xf numFmtId="0" fontId="25" fillId="0" borderId="10" xfId="52" applyFont="1" applyFill="1" applyBorder="1" applyAlignment="1">
      <alignment wrapText="1"/>
      <protection/>
    </xf>
    <xf numFmtId="191" fontId="25" fillId="0" borderId="32" xfId="52" applyNumberFormat="1" applyFont="1" applyFill="1" applyBorder="1" applyAlignment="1" quotePrefix="1">
      <alignment horizontal="right" vertical="center"/>
      <protection/>
    </xf>
    <xf numFmtId="0" fontId="25" fillId="0" borderId="32" xfId="52" applyFont="1" applyFill="1" applyBorder="1" applyAlignment="1">
      <alignment vertical="center" wrapText="1"/>
      <protection/>
    </xf>
    <xf numFmtId="0" fontId="25" fillId="0" borderId="30" xfId="52" applyFont="1" applyFill="1" applyBorder="1" applyAlignment="1">
      <alignment horizontal="left" vertical="center" wrapText="1"/>
      <protection/>
    </xf>
    <xf numFmtId="191" fontId="25" fillId="0" borderId="32" xfId="52" applyNumberFormat="1" applyFont="1" applyFill="1" applyBorder="1" applyAlignment="1" quotePrefix="1">
      <alignment horizontal="right"/>
      <protection/>
    </xf>
    <xf numFmtId="3" fontId="24" fillId="0" borderId="33" xfId="51" applyNumberFormat="1" applyFont="1" applyBorder="1" applyAlignment="1" applyProtection="1">
      <alignment horizontal="right" vertical="center"/>
      <protection/>
    </xf>
    <xf numFmtId="3" fontId="25" fillId="0" borderId="17" xfId="51" applyNumberFormat="1" applyFont="1" applyBorder="1" applyAlignment="1" applyProtection="1">
      <alignment horizontal="right" vertical="center"/>
      <protection/>
    </xf>
    <xf numFmtId="3" fontId="27" fillId="0" borderId="33" xfId="51" applyNumberFormat="1" applyFont="1" applyBorder="1" applyAlignment="1" applyProtection="1">
      <alignment horizontal="right" vertical="center"/>
      <protection/>
    </xf>
    <xf numFmtId="3" fontId="24" fillId="0" borderId="16" xfId="51" applyNumberFormat="1" applyFont="1" applyBorder="1" applyAlignment="1" applyProtection="1">
      <alignment horizontal="right" vertical="center"/>
      <protection/>
    </xf>
    <xf numFmtId="3" fontId="24" fillId="0" borderId="15" xfId="51" applyNumberFormat="1" applyFont="1" applyBorder="1" applyAlignment="1" applyProtection="1">
      <alignment horizontal="right" vertical="center"/>
      <protection/>
    </xf>
    <xf numFmtId="3" fontId="25" fillId="0" borderId="33" xfId="51" applyNumberFormat="1" applyFont="1" applyBorder="1" applyAlignment="1" applyProtection="1">
      <alignment horizontal="right" vertical="center"/>
      <protection/>
    </xf>
    <xf numFmtId="0" fontId="30" fillId="0" borderId="32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23" fillId="0" borderId="0" xfId="0" applyFont="1" applyFill="1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3" fontId="11" fillId="0" borderId="3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32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left" vertical="top" wrapText="1"/>
    </xf>
    <xf numFmtId="3" fontId="10" fillId="0" borderId="18" xfId="0" applyNumberFormat="1" applyFont="1" applyFill="1" applyBorder="1" applyAlignment="1">
      <alignment wrapText="1"/>
    </xf>
    <xf numFmtId="0" fontId="11" fillId="0" borderId="35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center" vertical="center" wrapText="1"/>
    </xf>
    <xf numFmtId="3" fontId="11" fillId="0" borderId="3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top" wrapText="1"/>
    </xf>
    <xf numFmtId="3" fontId="10" fillId="0" borderId="18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/>
    </xf>
    <xf numFmtId="0" fontId="9" fillId="0" borderId="3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8" fillId="0" borderId="32" xfId="0" applyFont="1" applyBorder="1" applyAlignment="1">
      <alignment horizontal="center" vertical="center" wrapText="1"/>
    </xf>
    <xf numFmtId="0" fontId="49" fillId="0" borderId="32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3" fontId="2" fillId="0" borderId="38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 wrapText="1"/>
    </xf>
    <xf numFmtId="3" fontId="9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40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3" fontId="9" fillId="0" borderId="32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3" fontId="2" fillId="0" borderId="39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/>
    </xf>
    <xf numFmtId="0" fontId="52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center"/>
    </xf>
    <xf numFmtId="0" fontId="11" fillId="0" borderId="30" xfId="0" applyFont="1" applyFill="1" applyBorder="1" applyAlignment="1" applyProtection="1">
      <alignment horizontal="left" wrapText="1" indent="1"/>
      <protection/>
    </xf>
    <xf numFmtId="49" fontId="11" fillId="0" borderId="36" xfId="0" applyNumberFormat="1" applyFont="1" applyFill="1" applyBorder="1" applyAlignment="1" applyProtection="1">
      <alignment horizontal="center"/>
      <protection/>
    </xf>
    <xf numFmtId="1" fontId="11" fillId="0" borderId="3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1" fontId="11" fillId="0" borderId="13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applyProtection="1" quotePrefix="1">
      <alignment horizontal="left" wrapText="1"/>
      <protection/>
    </xf>
    <xf numFmtId="1" fontId="11" fillId="0" borderId="13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justify" vertical="top" wrapText="1"/>
    </xf>
    <xf numFmtId="1" fontId="11" fillId="0" borderId="12" xfId="0" applyNumberFormat="1" applyFont="1" applyFill="1" applyBorder="1" applyAlignment="1" applyProtection="1" quotePrefix="1">
      <alignment horizontal="center"/>
      <protection/>
    </xf>
    <xf numFmtId="0" fontId="11" fillId="0" borderId="32" xfId="0" applyFont="1" applyBorder="1" applyAlignment="1">
      <alignment horizontal="justify" vertical="top" wrapText="1"/>
    </xf>
    <xf numFmtId="1" fontId="11" fillId="0" borderId="43" xfId="0" applyNumberFormat="1" applyFont="1" applyFill="1" applyBorder="1" applyAlignment="1" applyProtection="1" quotePrefix="1">
      <alignment horizontal="center"/>
      <protection/>
    </xf>
    <xf numFmtId="1" fontId="11" fillId="0" borderId="32" xfId="0" applyNumberFormat="1" applyFont="1" applyFill="1" applyBorder="1" applyAlignment="1">
      <alignment horizontal="center"/>
    </xf>
    <xf numFmtId="0" fontId="10" fillId="0" borderId="40" xfId="0" applyFont="1" applyFill="1" applyBorder="1" applyAlignment="1" applyProtection="1">
      <alignment horizontal="center" wrapText="1"/>
      <protection/>
    </xf>
    <xf numFmtId="1" fontId="10" fillId="0" borderId="44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/>
    </xf>
    <xf numFmtId="190" fontId="11" fillId="0" borderId="0" xfId="0" applyNumberFormat="1" applyFont="1" applyFill="1" applyBorder="1" applyAlignment="1" applyProtection="1" quotePrefix="1">
      <alignment horizontal="right"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 applyProtection="1" quotePrefix="1">
      <alignment horizontal="left" wrapText="1" indent="2"/>
      <protection/>
    </xf>
    <xf numFmtId="1" fontId="11" fillId="0" borderId="36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32" xfId="0" applyFont="1" applyFill="1" applyBorder="1" applyAlignment="1" applyProtection="1" quotePrefix="1">
      <alignment horizontal="left" wrapText="1" indent="2"/>
      <protection/>
    </xf>
    <xf numFmtId="0" fontId="11" fillId="0" borderId="32" xfId="0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45" xfId="0" applyFont="1" applyFill="1" applyBorder="1" applyAlignment="1" applyProtection="1">
      <alignment horizontal="left" wrapText="1"/>
      <protection/>
    </xf>
    <xf numFmtId="0" fontId="15" fillId="0" borderId="45" xfId="0" applyFont="1" applyBorder="1" applyAlignment="1">
      <alignment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8" xfId="0" applyFont="1" applyBorder="1" applyAlignment="1">
      <alignment/>
    </xf>
    <xf numFmtId="0" fontId="11" fillId="0" borderId="10" xfId="0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/>
    </xf>
    <xf numFmtId="0" fontId="10" fillId="0" borderId="36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0" xfId="0" applyFont="1" applyAlignment="1">
      <alignment/>
    </xf>
    <xf numFmtId="0" fontId="53" fillId="0" borderId="18" xfId="0" applyFont="1" applyBorder="1" applyAlignment="1">
      <alignment horizontal="left"/>
    </xf>
    <xf numFmtId="0" fontId="11" fillId="0" borderId="32" xfId="0" applyFont="1" applyBorder="1" applyAlignment="1">
      <alignment wrapText="1"/>
    </xf>
    <xf numFmtId="0" fontId="11" fillId="0" borderId="32" xfId="0" applyFont="1" applyBorder="1" applyAlignment="1">
      <alignment vertical="center" wrapText="1"/>
    </xf>
    <xf numFmtId="0" fontId="11" fillId="0" borderId="35" xfId="0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left" wrapText="1" indent="2"/>
      <protection/>
    </xf>
    <xf numFmtId="0" fontId="5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Border="1" applyAlignment="1">
      <alignment/>
    </xf>
    <xf numFmtId="0" fontId="55" fillId="0" borderId="0" xfId="0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49" fontId="25" fillId="0" borderId="10" xfId="52" applyNumberFormat="1" applyFont="1" applyFill="1" applyBorder="1" applyAlignment="1">
      <alignment horizontal="right" vertical="center"/>
      <protection/>
    </xf>
    <xf numFmtId="16" fontId="25" fillId="0" borderId="10" xfId="52" applyNumberFormat="1" applyFont="1" applyFill="1" applyBorder="1" applyAlignment="1">
      <alignment vertical="center" wrapText="1"/>
      <protection/>
    </xf>
    <xf numFmtId="3" fontId="25" fillId="0" borderId="10" xfId="51" applyNumberFormat="1" applyFont="1" applyBorder="1" applyAlignment="1" applyProtection="1">
      <alignment horizontal="right" vertical="center"/>
      <protection/>
    </xf>
    <xf numFmtId="3" fontId="27" fillId="0" borderId="10" xfId="51" applyNumberFormat="1" applyFont="1" applyBorder="1" applyAlignment="1" applyProtection="1">
      <alignment horizontal="right" vertical="center"/>
      <protection/>
    </xf>
    <xf numFmtId="1" fontId="11" fillId="0" borderId="34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 horizontal="justify" wrapText="1"/>
    </xf>
    <xf numFmtId="0" fontId="14" fillId="0" borderId="30" xfId="0" applyFont="1" applyBorder="1" applyAlignment="1">
      <alignment horizontal="center" vertical="center" wrapText="1"/>
    </xf>
    <xf numFmtId="191" fontId="25" fillId="0" borderId="24" xfId="52" applyNumberFormat="1" applyFont="1" applyFill="1" applyBorder="1" applyAlignment="1">
      <alignment horizontal="right" vertical="top"/>
      <protection/>
    </xf>
    <xf numFmtId="1" fontId="57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47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4" fillId="0" borderId="40" xfId="51" applyFont="1" applyFill="1" applyBorder="1" applyAlignment="1">
      <alignment horizontal="left" vertical="center"/>
      <protection/>
    </xf>
    <xf numFmtId="0" fontId="24" fillId="0" borderId="44" xfId="51" applyFont="1" applyFill="1" applyBorder="1" applyAlignment="1">
      <alignment horizontal="left" vertical="center"/>
      <protection/>
    </xf>
    <xf numFmtId="0" fontId="24" fillId="0" borderId="40" xfId="52" applyFont="1" applyFill="1" applyBorder="1" applyAlignment="1">
      <alignment vertical="center" wrapText="1"/>
      <protection/>
    </xf>
    <xf numFmtId="0" fontId="28" fillId="0" borderId="44" xfId="51" applyFont="1" applyBorder="1" applyAlignment="1">
      <alignment vertical="center" wrapText="1"/>
      <protection/>
    </xf>
    <xf numFmtId="0" fontId="24" fillId="0" borderId="40" xfId="52" applyFont="1" applyFill="1" applyBorder="1" applyAlignment="1">
      <alignment horizontal="left" vertical="center"/>
      <protection/>
    </xf>
    <xf numFmtId="0" fontId="24" fillId="0" borderId="44" xfId="52" applyFont="1" applyFill="1" applyBorder="1" applyAlignment="1">
      <alignment horizontal="left" vertical="center"/>
      <protection/>
    </xf>
    <xf numFmtId="0" fontId="24" fillId="0" borderId="44" xfId="52" applyFont="1" applyFill="1" applyBorder="1" applyAlignment="1" quotePrefix="1">
      <alignment horizontal="left" vertical="center"/>
      <protection/>
    </xf>
    <xf numFmtId="0" fontId="24" fillId="0" borderId="40" xfId="51" applyFont="1" applyFill="1" applyBorder="1" applyAlignment="1">
      <alignment horizontal="left"/>
      <protection/>
    </xf>
    <xf numFmtId="0" fontId="24" fillId="0" borderId="44" xfId="51" applyFont="1" applyFill="1" applyBorder="1" applyAlignment="1">
      <alignment horizontal="left"/>
      <protection/>
    </xf>
    <xf numFmtId="0" fontId="24" fillId="0" borderId="40" xfId="51" applyFont="1" applyFill="1" applyBorder="1" applyAlignment="1">
      <alignment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59" fillId="0" borderId="32" xfId="52" applyFont="1" applyFill="1" applyBorder="1" applyAlignment="1">
      <alignment horizontal="left" vertical="center" wrapText="1"/>
      <protection/>
    </xf>
    <xf numFmtId="0" fontId="59" fillId="0" borderId="30" xfId="52" applyFont="1" applyFill="1" applyBorder="1" applyAlignment="1">
      <alignment horizontal="left" vertical="center" wrapText="1"/>
      <protection/>
    </xf>
    <xf numFmtId="0" fontId="59" fillId="0" borderId="10" xfId="52" applyFont="1" applyFill="1" applyBorder="1" applyAlignment="1">
      <alignment wrapText="1"/>
      <protection/>
    </xf>
    <xf numFmtId="0" fontId="58" fillId="0" borderId="32" xfId="52" applyFont="1" applyFill="1" applyBorder="1" applyAlignment="1">
      <alignment wrapText="1"/>
      <protection/>
    </xf>
    <xf numFmtId="0" fontId="58" fillId="0" borderId="10" xfId="52" applyFont="1" applyFill="1" applyBorder="1" applyAlignment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EBK_PROJECT_2001-last" xfId="52"/>
    <cellStyle name="Normal_MAKET" xfId="53"/>
    <cellStyle name="Note" xfId="54"/>
    <cellStyle name="Output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Нормален_Лист1" xfId="63"/>
    <cellStyle name="Followed Hyperlink" xfId="64"/>
    <cellStyle name="Percent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6.28125" style="2" customWidth="1"/>
    <col min="2" max="7" width="9.140625" style="2" customWidth="1"/>
    <col min="8" max="8" width="10.140625" style="2" bestFit="1" customWidth="1"/>
    <col min="9" max="9" width="9.140625" style="2" customWidth="1"/>
    <col min="10" max="10" width="1.28515625" style="2" customWidth="1"/>
    <col min="11" max="16384" width="9.140625" style="2" customWidth="1"/>
  </cols>
  <sheetData>
    <row r="2" spans="4:5" ht="18.75">
      <c r="D2" s="10" t="s">
        <v>226</v>
      </c>
      <c r="E2" s="10"/>
    </row>
    <row r="4" spans="2:9" ht="15.75">
      <c r="B4" s="295" t="s">
        <v>332</v>
      </c>
      <c r="C4" s="295"/>
      <c r="D4" s="295"/>
      <c r="E4" s="295"/>
      <c r="F4" s="295"/>
      <c r="G4" s="295"/>
      <c r="H4" s="295"/>
      <c r="I4" s="295"/>
    </row>
    <row r="6" spans="2:10" ht="33.75" customHeight="1">
      <c r="B6" s="293" t="s">
        <v>333</v>
      </c>
      <c r="C6" s="294"/>
      <c r="D6" s="294"/>
      <c r="E6" s="294"/>
      <c r="F6" s="294"/>
      <c r="G6" s="294"/>
      <c r="H6" s="294"/>
      <c r="I6" s="294"/>
      <c r="J6" s="294"/>
    </row>
    <row r="7" spans="2:10" ht="34.5" customHeight="1">
      <c r="B7" s="296" t="s">
        <v>244</v>
      </c>
      <c r="C7" s="296"/>
      <c r="D7" s="296"/>
      <c r="E7" s="296"/>
      <c r="F7" s="296"/>
      <c r="G7" s="296"/>
      <c r="H7" s="296"/>
      <c r="I7" s="296"/>
      <c r="J7" s="296"/>
    </row>
    <row r="8" spans="2:10" ht="32.25" customHeight="1">
      <c r="B8" s="296"/>
      <c r="C8" s="296"/>
      <c r="D8" s="296"/>
      <c r="E8" s="296"/>
      <c r="F8" s="296"/>
      <c r="G8" s="296"/>
      <c r="H8" s="296"/>
      <c r="I8" s="296"/>
      <c r="J8" s="296"/>
    </row>
    <row r="9" spans="2:10" ht="48.75" customHeight="1" hidden="1">
      <c r="B9" s="296"/>
      <c r="C9" s="296"/>
      <c r="D9" s="296"/>
      <c r="E9" s="296"/>
      <c r="F9" s="296"/>
      <c r="G9" s="296"/>
      <c r="H9" s="296"/>
      <c r="I9" s="296"/>
      <c r="J9" s="296"/>
    </row>
    <row r="10" spans="2:10" ht="10.5" customHeight="1">
      <c r="B10" s="8"/>
      <c r="C10" s="4"/>
      <c r="D10" s="4"/>
      <c r="E10" s="4"/>
      <c r="F10" s="4"/>
      <c r="G10" s="4"/>
      <c r="H10" s="4"/>
      <c r="I10" s="4"/>
      <c r="J10" s="4"/>
    </row>
    <row r="11" spans="2:8" ht="15.75">
      <c r="B11" s="2" t="s">
        <v>227</v>
      </c>
      <c r="H11" s="2" t="s">
        <v>43</v>
      </c>
    </row>
    <row r="12" spans="2:8" ht="15.75">
      <c r="B12" s="2" t="s">
        <v>228</v>
      </c>
      <c r="H12" s="2" t="s">
        <v>36</v>
      </c>
    </row>
    <row r="13" spans="2:8" ht="15.75">
      <c r="B13" s="2" t="s">
        <v>229</v>
      </c>
      <c r="H13" s="2" t="s">
        <v>86</v>
      </c>
    </row>
    <row r="14" spans="2:8" ht="15.75">
      <c r="B14" s="2" t="s">
        <v>230</v>
      </c>
      <c r="H14" s="2" t="s">
        <v>225</v>
      </c>
    </row>
    <row r="15" spans="2:8" ht="15.75">
      <c r="B15" s="2" t="s">
        <v>296</v>
      </c>
      <c r="H15" s="2" t="s">
        <v>8</v>
      </c>
    </row>
    <row r="16" spans="2:10" ht="12.75" customHeight="1">
      <c r="B16" s="8"/>
      <c r="C16" s="4"/>
      <c r="D16" s="4"/>
      <c r="E16" s="4"/>
      <c r="F16" s="4"/>
      <c r="G16" s="4"/>
      <c r="H16" s="4"/>
      <c r="I16" s="4"/>
      <c r="J16" s="4"/>
    </row>
    <row r="17" ht="15.75">
      <c r="E17" s="3" t="s">
        <v>231</v>
      </c>
    </row>
    <row r="18" ht="7.5" customHeight="1"/>
    <row r="19" spans="2:9" ht="15.75">
      <c r="B19" s="295" t="s">
        <v>334</v>
      </c>
      <c r="C19" s="295"/>
      <c r="D19" s="295"/>
      <c r="E19" s="295"/>
      <c r="F19" s="295"/>
      <c r="G19" s="295"/>
      <c r="H19" s="295"/>
      <c r="I19" s="295"/>
    </row>
    <row r="20" ht="8.25" customHeight="1"/>
    <row r="21" spans="1:2" ht="15.75">
      <c r="A21" s="2">
        <v>1</v>
      </c>
      <c r="B21" s="2" t="s">
        <v>232</v>
      </c>
    </row>
    <row r="22" spans="2:8" ht="15.75">
      <c r="B22" s="2" t="s">
        <v>233</v>
      </c>
      <c r="C22" s="2" t="s">
        <v>234</v>
      </c>
      <c r="H22" s="9">
        <v>1386672</v>
      </c>
    </row>
    <row r="23" spans="2:8" ht="15.75">
      <c r="B23" s="2" t="s">
        <v>233</v>
      </c>
      <c r="C23" s="2" t="s">
        <v>235</v>
      </c>
      <c r="H23" s="9">
        <v>5328</v>
      </c>
    </row>
    <row r="24" spans="2:8" ht="15.75">
      <c r="B24" s="2" t="s">
        <v>233</v>
      </c>
      <c r="C24" s="2" t="s">
        <v>299</v>
      </c>
      <c r="H24" s="9">
        <v>8558</v>
      </c>
    </row>
    <row r="25" spans="2:8" ht="15.75">
      <c r="B25" s="2" t="s">
        <v>233</v>
      </c>
      <c r="C25" s="2" t="s">
        <v>302</v>
      </c>
      <c r="H25" s="9">
        <v>39203</v>
      </c>
    </row>
    <row r="26" spans="2:8" ht="15.75">
      <c r="B26" s="2" t="s">
        <v>233</v>
      </c>
      <c r="C26" s="2" t="s">
        <v>304</v>
      </c>
      <c r="H26" s="9">
        <v>2477</v>
      </c>
    </row>
    <row r="27" spans="2:8" ht="15.75">
      <c r="B27" s="2" t="s">
        <v>233</v>
      </c>
      <c r="C27" s="2" t="s">
        <v>303</v>
      </c>
      <c r="H27" s="9">
        <v>27772</v>
      </c>
    </row>
    <row r="28" spans="2:8" ht="15.75">
      <c r="B28" s="2" t="s">
        <v>233</v>
      </c>
      <c r="C28" s="2" t="s">
        <v>263</v>
      </c>
      <c r="H28" s="9">
        <v>889770</v>
      </c>
    </row>
    <row r="29" spans="2:8" ht="15.75">
      <c r="B29" s="2" t="s">
        <v>233</v>
      </c>
      <c r="C29" s="2" t="s">
        <v>264</v>
      </c>
      <c r="H29" s="9">
        <v>-909364</v>
      </c>
    </row>
    <row r="30" spans="2:8" ht="15.75">
      <c r="B30" s="2" t="s">
        <v>233</v>
      </c>
      <c r="C30" s="2" t="s">
        <v>243</v>
      </c>
      <c r="H30" s="9">
        <v>94974</v>
      </c>
    </row>
    <row r="31" spans="2:8" ht="15.75">
      <c r="B31" s="2" t="s">
        <v>233</v>
      </c>
      <c r="C31" s="2" t="s">
        <v>335</v>
      </c>
      <c r="H31" s="2">
        <v>-120708</v>
      </c>
    </row>
    <row r="32" spans="2:8" ht="15.75">
      <c r="B32" s="2" t="s">
        <v>233</v>
      </c>
      <c r="C32" s="2" t="s">
        <v>298</v>
      </c>
      <c r="H32" s="2">
        <v>-27999</v>
      </c>
    </row>
    <row r="33" spans="2:8" ht="15.75">
      <c r="B33" s="2" t="s">
        <v>233</v>
      </c>
      <c r="C33" s="2" t="s">
        <v>262</v>
      </c>
      <c r="H33" s="9">
        <v>-76</v>
      </c>
    </row>
    <row r="34" spans="1:2" ht="15.75">
      <c r="A34" s="2">
        <v>2</v>
      </c>
      <c r="B34" s="2" t="s">
        <v>236</v>
      </c>
    </row>
    <row r="35" spans="2:8" ht="15.75">
      <c r="B35" s="2" t="s">
        <v>233</v>
      </c>
      <c r="C35" s="2" t="s">
        <v>237</v>
      </c>
      <c r="H35" s="9">
        <v>115749</v>
      </c>
    </row>
    <row r="36" spans="2:8" ht="15.75">
      <c r="B36" s="2" t="s">
        <v>233</v>
      </c>
      <c r="C36" s="2" t="s">
        <v>238</v>
      </c>
      <c r="H36" s="9">
        <v>231843</v>
      </c>
    </row>
    <row r="37" spans="2:8" ht="15.75">
      <c r="B37" s="2" t="s">
        <v>233</v>
      </c>
      <c r="C37" s="2" t="s">
        <v>239</v>
      </c>
      <c r="H37" s="9">
        <v>401575</v>
      </c>
    </row>
    <row r="38" spans="2:8" ht="15.75">
      <c r="B38" s="2" t="s">
        <v>233</v>
      </c>
      <c r="C38" s="2" t="s">
        <v>235</v>
      </c>
      <c r="H38" s="9">
        <v>173248</v>
      </c>
    </row>
    <row r="39" spans="2:8" ht="15.75">
      <c r="B39" s="2" t="s">
        <v>233</v>
      </c>
      <c r="C39" s="2" t="s">
        <v>305</v>
      </c>
      <c r="H39" s="9">
        <v>4982</v>
      </c>
    </row>
    <row r="40" spans="2:8" ht="15.75">
      <c r="B40" s="2" t="s">
        <v>233</v>
      </c>
      <c r="C40" s="2" t="s">
        <v>306</v>
      </c>
      <c r="H40" s="9">
        <v>-23825</v>
      </c>
    </row>
    <row r="41" spans="2:8" ht="15.75">
      <c r="B41" s="2" t="s">
        <v>233</v>
      </c>
      <c r="C41" s="2" t="s">
        <v>298</v>
      </c>
      <c r="H41" s="9">
        <v>11264</v>
      </c>
    </row>
    <row r="42" spans="2:8" ht="15.75">
      <c r="B42" s="2" t="s">
        <v>233</v>
      </c>
      <c r="C42" s="2" t="s">
        <v>243</v>
      </c>
      <c r="H42" s="9">
        <v>78162</v>
      </c>
    </row>
    <row r="43" spans="2:8" ht="15.75">
      <c r="B43" s="2" t="s">
        <v>233</v>
      </c>
      <c r="C43" s="2" t="s">
        <v>335</v>
      </c>
      <c r="H43" s="9">
        <v>-26364</v>
      </c>
    </row>
    <row r="44" ht="10.5" customHeight="1"/>
    <row r="45" ht="15.75">
      <c r="E45" s="3" t="s">
        <v>240</v>
      </c>
    </row>
    <row r="46" ht="15.75">
      <c r="B46" s="2" t="s">
        <v>336</v>
      </c>
    </row>
    <row r="47" ht="6" customHeight="1"/>
    <row r="48" spans="3:8" ht="15.75">
      <c r="C48" s="2" t="s">
        <v>241</v>
      </c>
      <c r="H48" s="9">
        <v>1396607</v>
      </c>
    </row>
    <row r="49" spans="3:8" ht="15.75">
      <c r="C49" s="2" t="s">
        <v>242</v>
      </c>
      <c r="H49" s="9">
        <v>966634</v>
      </c>
    </row>
  </sheetData>
  <sheetProtection password="B55E" sheet="1" objects="1" scenarios="1" selectLockedCells="1" selectUnlockedCells="1"/>
  <mergeCells count="4">
    <mergeCell ref="B6:J6"/>
    <mergeCell ref="B4:I4"/>
    <mergeCell ref="B19:I19"/>
    <mergeCell ref="B7:J9"/>
  </mergeCells>
  <printOptions/>
  <pageMargins left="0.27" right="0.75" top="0.26" bottom="0.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pane ySplit="2" topLeftCell="BM3" activePane="bottomLeft" state="frozen"/>
      <selection pane="topLeft" activeCell="M8" sqref="M8"/>
      <selection pane="bottomLeft" activeCell="M8" sqref="M8"/>
    </sheetView>
  </sheetViews>
  <sheetFormatPr defaultColWidth="9.140625" defaultRowHeight="12.75"/>
  <cols>
    <col min="1" max="1" width="5.140625" style="1" customWidth="1"/>
    <col min="2" max="2" width="51.421875" style="2" customWidth="1"/>
    <col min="3" max="3" width="14.8515625" style="1" customWidth="1"/>
    <col min="4" max="4" width="13.28125" style="12" bestFit="1" customWidth="1"/>
    <col min="5" max="5" width="15.57421875" style="12" bestFit="1" customWidth="1"/>
    <col min="6" max="6" width="9.00390625" style="12" bestFit="1" customWidth="1"/>
    <col min="7" max="7" width="9.00390625" style="13" bestFit="1" customWidth="1"/>
    <col min="8" max="8" width="8.7109375" style="13" bestFit="1" customWidth="1"/>
    <col min="9" max="9" width="9.140625" style="13" customWidth="1"/>
    <col min="10" max="16384" width="9.140625" style="2" customWidth="1"/>
  </cols>
  <sheetData>
    <row r="1" spans="3:5" ht="15.75">
      <c r="C1" s="299" t="s">
        <v>43</v>
      </c>
      <c r="D1" s="300"/>
      <c r="E1" s="300"/>
    </row>
    <row r="2" spans="6:7" ht="11.25" customHeight="1">
      <c r="F2" s="14"/>
      <c r="G2" s="14"/>
    </row>
    <row r="3" spans="1:6" ht="15.75">
      <c r="A3" s="297" t="s">
        <v>337</v>
      </c>
      <c r="B3" s="298"/>
      <c r="C3" s="298"/>
      <c r="D3" s="298"/>
      <c r="E3" s="298"/>
      <c r="F3" s="16"/>
    </row>
    <row r="4" ht="6.75" customHeight="1"/>
    <row r="5" spans="1:6" ht="15.75">
      <c r="A5" s="297" t="s">
        <v>106</v>
      </c>
      <c r="B5" s="298"/>
      <c r="C5" s="298"/>
      <c r="D5" s="298"/>
      <c r="E5" s="17"/>
      <c r="F5" s="17"/>
    </row>
    <row r="6" ht="6" customHeight="1"/>
    <row r="7" spans="1:5" ht="14.25" customHeight="1">
      <c r="A7" s="11" t="s">
        <v>1</v>
      </c>
      <c r="B7" s="18" t="s">
        <v>2</v>
      </c>
      <c r="C7" s="19" t="s">
        <v>107</v>
      </c>
      <c r="D7" s="20" t="s">
        <v>108</v>
      </c>
      <c r="E7" s="20" t="s">
        <v>338</v>
      </c>
    </row>
    <row r="8" spans="1:9" ht="15.75">
      <c r="A8" s="6">
        <v>1</v>
      </c>
      <c r="B8" s="5" t="s">
        <v>109</v>
      </c>
      <c r="C8" s="21" t="s">
        <v>110</v>
      </c>
      <c r="D8" s="22">
        <v>1640003</v>
      </c>
      <c r="E8" s="22">
        <v>1386672</v>
      </c>
      <c r="F8" s="23"/>
      <c r="G8" s="24"/>
      <c r="H8" s="24"/>
      <c r="I8" s="24"/>
    </row>
    <row r="9" spans="1:9" ht="15.75">
      <c r="A9" s="6">
        <v>2</v>
      </c>
      <c r="B9" s="5" t="s">
        <v>111</v>
      </c>
      <c r="C9" s="21" t="s">
        <v>112</v>
      </c>
      <c r="D9" s="22">
        <v>17760</v>
      </c>
      <c r="E9" s="22">
        <v>5328</v>
      </c>
      <c r="F9" s="23"/>
      <c r="G9" s="24"/>
      <c r="H9" s="24"/>
      <c r="I9" s="24"/>
    </row>
    <row r="10" spans="1:9" ht="15.75">
      <c r="A10" s="6">
        <v>3</v>
      </c>
      <c r="B10" s="5" t="s">
        <v>265</v>
      </c>
      <c r="C10" s="21" t="s">
        <v>266</v>
      </c>
      <c r="D10" s="22">
        <v>39203</v>
      </c>
      <c r="E10" s="22">
        <v>39203</v>
      </c>
      <c r="F10" s="23"/>
      <c r="G10" s="24"/>
      <c r="H10" s="24"/>
      <c r="I10" s="24"/>
    </row>
    <row r="11" spans="1:9" ht="15.75">
      <c r="A11" s="6">
        <v>4</v>
      </c>
      <c r="B11" s="5" t="s">
        <v>255</v>
      </c>
      <c r="C11" s="21" t="s">
        <v>256</v>
      </c>
      <c r="D11" s="22">
        <v>30249</v>
      </c>
      <c r="E11" s="22">
        <v>10655</v>
      </c>
      <c r="F11" s="23"/>
      <c r="G11" s="24"/>
      <c r="H11" s="24"/>
      <c r="I11" s="24"/>
    </row>
    <row r="12" spans="1:9" ht="15.75">
      <c r="A12" s="6">
        <v>5</v>
      </c>
      <c r="B12" s="5" t="s">
        <v>267</v>
      </c>
      <c r="C12" s="21"/>
      <c r="D12" s="22"/>
      <c r="E12" s="22">
        <v>-76</v>
      </c>
      <c r="F12" s="23"/>
      <c r="G12" s="24"/>
      <c r="H12" s="24"/>
      <c r="I12" s="24"/>
    </row>
    <row r="13" spans="1:9" ht="15.75">
      <c r="A13" s="6">
        <v>6</v>
      </c>
      <c r="B13" s="5" t="s">
        <v>300</v>
      </c>
      <c r="C13" s="172" t="s">
        <v>154</v>
      </c>
      <c r="D13" s="22">
        <v>3006</v>
      </c>
      <c r="E13" s="22">
        <v>8558</v>
      </c>
      <c r="F13" s="23"/>
      <c r="G13" s="24"/>
      <c r="H13" s="24"/>
      <c r="I13" s="24"/>
    </row>
    <row r="14" spans="1:9" ht="15.75">
      <c r="A14" s="6">
        <v>7</v>
      </c>
      <c r="B14" s="2" t="s">
        <v>320</v>
      </c>
      <c r="C14" s="172" t="s">
        <v>321</v>
      </c>
      <c r="D14" s="22"/>
      <c r="E14" s="22"/>
      <c r="F14" s="23"/>
      <c r="G14" s="24"/>
      <c r="H14" s="24"/>
      <c r="I14" s="24"/>
    </row>
    <row r="15" spans="1:9" ht="15.75">
      <c r="A15" s="6">
        <v>8</v>
      </c>
      <c r="B15" s="5" t="s">
        <v>113</v>
      </c>
      <c r="C15" s="21" t="s">
        <v>114</v>
      </c>
      <c r="D15" s="22">
        <v>94974</v>
      </c>
      <c r="E15" s="22">
        <v>94974</v>
      </c>
      <c r="F15" s="23"/>
      <c r="G15" s="24"/>
      <c r="H15" s="24"/>
      <c r="I15" s="24"/>
    </row>
    <row r="16" spans="1:9" ht="15.75">
      <c r="A16" s="6">
        <v>9</v>
      </c>
      <c r="B16" s="5" t="s">
        <v>323</v>
      </c>
      <c r="C16" s="21" t="s">
        <v>245</v>
      </c>
      <c r="D16" s="22"/>
      <c r="E16" s="22">
        <v>-120708</v>
      </c>
      <c r="F16" s="23"/>
      <c r="G16" s="24"/>
      <c r="H16" s="24"/>
      <c r="I16" s="24"/>
    </row>
    <row r="17" spans="1:9" ht="15.75">
      <c r="A17" s="6">
        <v>10</v>
      </c>
      <c r="B17" s="5" t="s">
        <v>122</v>
      </c>
      <c r="C17" s="21" t="s">
        <v>123</v>
      </c>
      <c r="D17" s="22"/>
      <c r="E17" s="22">
        <v>-27999</v>
      </c>
      <c r="F17" s="23"/>
      <c r="G17" s="24"/>
      <c r="H17" s="24"/>
      <c r="I17" s="24"/>
    </row>
    <row r="18" spans="2:9" ht="15.75">
      <c r="B18" s="7" t="s">
        <v>115</v>
      </c>
      <c r="C18" s="25"/>
      <c r="D18" s="26">
        <f>SUM(D8:D15)</f>
        <v>1825195</v>
      </c>
      <c r="E18" s="26">
        <f>SUM(E8:E17)</f>
        <v>1396607</v>
      </c>
      <c r="F18" s="27"/>
      <c r="I18" s="24"/>
    </row>
    <row r="19" spans="6:9" ht="10.5" customHeight="1">
      <c r="F19" s="27"/>
      <c r="I19" s="24"/>
    </row>
    <row r="20" spans="1:9" ht="15.75">
      <c r="A20" s="297" t="s">
        <v>116</v>
      </c>
      <c r="B20" s="298"/>
      <c r="C20" s="298"/>
      <c r="D20" s="298"/>
      <c r="E20" s="28"/>
      <c r="F20" s="28"/>
      <c r="I20" s="24"/>
    </row>
    <row r="21" spans="1:9" ht="6.75" customHeight="1">
      <c r="A21" s="15"/>
      <c r="B21" s="17"/>
      <c r="C21" s="17"/>
      <c r="D21" s="17"/>
      <c r="E21" s="17"/>
      <c r="F21" s="29"/>
      <c r="I21" s="24"/>
    </row>
    <row r="22" spans="1:9" ht="13.5" customHeight="1">
      <c r="A22" s="11" t="s">
        <v>1</v>
      </c>
      <c r="B22" s="30" t="s">
        <v>2</v>
      </c>
      <c r="C22" s="19" t="s">
        <v>107</v>
      </c>
      <c r="D22" s="20" t="s">
        <v>108</v>
      </c>
      <c r="E22" s="20" t="s">
        <v>338</v>
      </c>
      <c r="F22" s="27"/>
      <c r="I22" s="24"/>
    </row>
    <row r="23" spans="1:9" ht="15.75">
      <c r="A23" s="6">
        <v>1</v>
      </c>
      <c r="B23" s="5" t="s">
        <v>117</v>
      </c>
      <c r="C23" s="31"/>
      <c r="D23" s="22">
        <v>459970</v>
      </c>
      <c r="E23" s="22">
        <v>347592</v>
      </c>
      <c r="F23" s="27"/>
      <c r="I23" s="24"/>
    </row>
    <row r="24" spans="1:9" ht="15.75">
      <c r="A24" s="6">
        <v>2</v>
      </c>
      <c r="B24" s="5" t="s">
        <v>118</v>
      </c>
      <c r="C24" s="31" t="s">
        <v>119</v>
      </c>
      <c r="D24" s="22">
        <v>379600</v>
      </c>
      <c r="E24" s="22">
        <v>379600</v>
      </c>
      <c r="F24" s="27"/>
      <c r="I24" s="24"/>
    </row>
    <row r="25" spans="1:9" ht="15.75">
      <c r="A25" s="6">
        <v>3</v>
      </c>
      <c r="B25" s="5" t="s">
        <v>120</v>
      </c>
      <c r="C25" s="31" t="s">
        <v>119</v>
      </c>
      <c r="D25" s="22">
        <v>29300</v>
      </c>
      <c r="E25" s="22">
        <v>21975</v>
      </c>
      <c r="F25" s="32"/>
      <c r="I25" s="24"/>
    </row>
    <row r="26" spans="1:9" ht="15.75">
      <c r="A26" s="6">
        <v>4</v>
      </c>
      <c r="B26" s="5" t="s">
        <v>111</v>
      </c>
      <c r="C26" s="21" t="s">
        <v>112</v>
      </c>
      <c r="D26" s="22">
        <v>196540</v>
      </c>
      <c r="E26" s="22">
        <v>173248</v>
      </c>
      <c r="F26" s="27"/>
      <c r="I26" s="24"/>
    </row>
    <row r="27" spans="1:9" ht="15.75">
      <c r="A27" s="6">
        <v>5</v>
      </c>
      <c r="B27" s="5" t="s">
        <v>268</v>
      </c>
      <c r="C27" s="21" t="s">
        <v>224</v>
      </c>
      <c r="D27" s="22">
        <v>-5834</v>
      </c>
      <c r="E27" s="22">
        <v>-18843</v>
      </c>
      <c r="F27" s="27"/>
      <c r="I27" s="24"/>
    </row>
    <row r="28" spans="1:9" ht="15.75">
      <c r="A28" s="6">
        <v>6</v>
      </c>
      <c r="B28" s="2" t="s">
        <v>320</v>
      </c>
      <c r="C28" s="21" t="s">
        <v>321</v>
      </c>
      <c r="D28" s="22"/>
      <c r="E28" s="22"/>
      <c r="F28" s="27"/>
      <c r="I28" s="24"/>
    </row>
    <row r="29" spans="1:9" ht="15.75">
      <c r="A29" s="6">
        <v>7</v>
      </c>
      <c r="B29" s="5" t="s">
        <v>122</v>
      </c>
      <c r="C29" s="21" t="s">
        <v>123</v>
      </c>
      <c r="D29" s="22">
        <v>11264</v>
      </c>
      <c r="E29" s="22">
        <v>11264</v>
      </c>
      <c r="F29" s="27"/>
      <c r="I29" s="24"/>
    </row>
    <row r="30" spans="1:9" ht="15.75">
      <c r="A30" s="6">
        <v>8</v>
      </c>
      <c r="B30" s="5" t="s">
        <v>113</v>
      </c>
      <c r="C30" s="21" t="s">
        <v>114</v>
      </c>
      <c r="D30" s="22">
        <v>78162</v>
      </c>
      <c r="E30" s="22">
        <v>78162</v>
      </c>
      <c r="F30" s="27"/>
      <c r="I30" s="24"/>
    </row>
    <row r="31" spans="1:9" ht="15.75">
      <c r="A31" s="6">
        <v>9</v>
      </c>
      <c r="B31" s="5" t="s">
        <v>322</v>
      </c>
      <c r="C31" s="21" t="s">
        <v>245</v>
      </c>
      <c r="D31" s="22"/>
      <c r="E31" s="22">
        <v>-26364</v>
      </c>
      <c r="F31" s="27"/>
      <c r="I31" s="24"/>
    </row>
    <row r="32" spans="2:9" ht="15.75">
      <c r="B32" s="7" t="s">
        <v>115</v>
      </c>
      <c r="C32" s="21"/>
      <c r="D32" s="26">
        <f>SUM(D23:D30)</f>
        <v>1149002</v>
      </c>
      <c r="E32" s="26">
        <f>SUM(E23:E31)</f>
        <v>966634</v>
      </c>
      <c r="F32" s="27"/>
      <c r="I32" s="24"/>
    </row>
    <row r="33" spans="3:9" ht="12" customHeight="1">
      <c r="C33" s="33"/>
      <c r="F33" s="27"/>
      <c r="I33" s="24"/>
    </row>
    <row r="34" spans="2:9" ht="15.75">
      <c r="B34" s="34" t="s">
        <v>124</v>
      </c>
      <c r="C34" s="25"/>
      <c r="D34" s="26">
        <f>D18+D32</f>
        <v>2974197</v>
      </c>
      <c r="E34" s="26">
        <f>E18+E32</f>
        <v>2363241</v>
      </c>
      <c r="F34" s="27"/>
      <c r="I34" s="24"/>
    </row>
    <row r="35" spans="6:9" ht="12" customHeight="1">
      <c r="F35" s="27"/>
      <c r="I35" s="24"/>
    </row>
    <row r="36" spans="1:9" ht="15.75">
      <c r="A36" s="302" t="s">
        <v>1</v>
      </c>
      <c r="B36" s="302" t="s">
        <v>125</v>
      </c>
      <c r="C36" s="302" t="s">
        <v>107</v>
      </c>
      <c r="D36" s="301" t="s">
        <v>108</v>
      </c>
      <c r="E36" s="301" t="s">
        <v>338</v>
      </c>
      <c r="F36" s="24"/>
      <c r="G36" s="24"/>
      <c r="H36" s="24"/>
      <c r="I36" s="24"/>
    </row>
    <row r="37" spans="1:9" ht="11.25" customHeight="1">
      <c r="A37" s="303"/>
      <c r="B37" s="303"/>
      <c r="C37" s="303"/>
      <c r="D37" s="290"/>
      <c r="E37" s="290"/>
      <c r="F37" s="24"/>
      <c r="G37" s="24"/>
      <c r="H37" s="24"/>
      <c r="I37" s="24"/>
    </row>
    <row r="38" spans="1:9" ht="15.75">
      <c r="A38" s="11" t="s">
        <v>40</v>
      </c>
      <c r="B38" s="7" t="s">
        <v>126</v>
      </c>
      <c r="C38" s="7"/>
      <c r="D38" s="7"/>
      <c r="E38" s="7"/>
      <c r="F38" s="24"/>
      <c r="G38" s="24"/>
      <c r="H38" s="24"/>
      <c r="I38" s="24"/>
    </row>
    <row r="39" spans="1:9" ht="15.75">
      <c r="A39" s="11" t="s">
        <v>14</v>
      </c>
      <c r="B39" s="7" t="s">
        <v>127</v>
      </c>
      <c r="C39" s="35" t="s">
        <v>128</v>
      </c>
      <c r="D39" s="36">
        <f>D40</f>
        <v>3200</v>
      </c>
      <c r="E39" s="36">
        <f>E40</f>
        <v>2432</v>
      </c>
      <c r="F39" s="24"/>
      <c r="G39" s="24"/>
      <c r="H39" s="24"/>
      <c r="I39" s="24"/>
    </row>
    <row r="40" spans="1:9" ht="15.75">
      <c r="A40" s="6" t="s">
        <v>129</v>
      </c>
      <c r="B40" s="5" t="s">
        <v>130</v>
      </c>
      <c r="C40" s="37" t="s">
        <v>131</v>
      </c>
      <c r="D40" s="38">
        <v>3200</v>
      </c>
      <c r="E40" s="38">
        <v>2432</v>
      </c>
      <c r="F40" s="2"/>
      <c r="G40" s="2"/>
      <c r="H40" s="2"/>
      <c r="I40" s="2"/>
    </row>
    <row r="41" spans="1:9" ht="15.75">
      <c r="A41" s="11" t="s">
        <v>15</v>
      </c>
      <c r="B41" s="7" t="s">
        <v>132</v>
      </c>
      <c r="C41" s="35" t="s">
        <v>133</v>
      </c>
      <c r="D41" s="36">
        <f>D42+D43+D44</f>
        <v>128000</v>
      </c>
      <c r="E41" s="36">
        <f>E42+E43+E44+E45</f>
        <v>113317</v>
      </c>
      <c r="F41" s="2"/>
      <c r="G41" s="2"/>
      <c r="H41" s="2"/>
      <c r="I41" s="2"/>
    </row>
    <row r="42" spans="1:9" ht="15.75">
      <c r="A42" s="6" t="s">
        <v>134</v>
      </c>
      <c r="B42" s="5" t="s">
        <v>135</v>
      </c>
      <c r="C42" s="37" t="s">
        <v>136</v>
      </c>
      <c r="D42" s="38">
        <v>30000</v>
      </c>
      <c r="E42" s="38">
        <v>24528</v>
      </c>
      <c r="F42" s="2"/>
      <c r="G42" s="2"/>
      <c r="H42" s="2"/>
      <c r="I42" s="2"/>
    </row>
    <row r="43" spans="1:9" ht="15.75">
      <c r="A43" s="6" t="s">
        <v>137</v>
      </c>
      <c r="B43" s="5" t="s">
        <v>138</v>
      </c>
      <c r="C43" s="37" t="s">
        <v>139</v>
      </c>
      <c r="D43" s="38">
        <v>28000</v>
      </c>
      <c r="E43" s="38">
        <v>32229</v>
      </c>
      <c r="F43" s="2"/>
      <c r="G43" s="2"/>
      <c r="H43" s="2"/>
      <c r="I43" s="2"/>
    </row>
    <row r="44" spans="1:9" ht="15.75">
      <c r="A44" s="6" t="s">
        <v>140</v>
      </c>
      <c r="B44" s="5" t="s">
        <v>141</v>
      </c>
      <c r="C44" s="37" t="s">
        <v>142</v>
      </c>
      <c r="D44" s="38">
        <v>70000</v>
      </c>
      <c r="E44" s="38">
        <v>56545</v>
      </c>
      <c r="F44" s="2"/>
      <c r="G44" s="2"/>
      <c r="H44" s="2"/>
      <c r="I44" s="2"/>
    </row>
    <row r="45" spans="1:9" ht="15.75">
      <c r="A45" s="6" t="s">
        <v>169</v>
      </c>
      <c r="B45" s="5" t="s">
        <v>324</v>
      </c>
      <c r="C45" s="37" t="s">
        <v>325</v>
      </c>
      <c r="D45" s="38"/>
      <c r="E45" s="38">
        <v>15</v>
      </c>
      <c r="F45" s="2"/>
      <c r="G45" s="2"/>
      <c r="H45" s="2"/>
      <c r="I45" s="2"/>
    </row>
    <row r="46" spans="1:9" ht="15.75">
      <c r="A46" s="6"/>
      <c r="B46" s="7" t="s">
        <v>143</v>
      </c>
      <c r="C46" s="35"/>
      <c r="D46" s="36">
        <f>D39+D41</f>
        <v>131200</v>
      </c>
      <c r="E46" s="36">
        <f>E39+E41</f>
        <v>115749</v>
      </c>
      <c r="F46" s="2"/>
      <c r="G46" s="2"/>
      <c r="H46" s="2"/>
      <c r="I46" s="2"/>
    </row>
    <row r="47" spans="1:9" ht="15.75">
      <c r="A47" s="11" t="s">
        <v>41</v>
      </c>
      <c r="B47" s="7" t="s">
        <v>144</v>
      </c>
      <c r="C47" s="35"/>
      <c r="D47" s="36"/>
      <c r="E47" s="36"/>
      <c r="F47" s="2"/>
      <c r="G47" s="2"/>
      <c r="H47" s="2"/>
      <c r="I47" s="2"/>
    </row>
    <row r="48" spans="1:9" ht="15.75">
      <c r="A48" s="11" t="s">
        <v>14</v>
      </c>
      <c r="B48" s="7" t="s">
        <v>145</v>
      </c>
      <c r="C48" s="35" t="s">
        <v>146</v>
      </c>
      <c r="D48" s="36">
        <f>D49+D50+D51+D52+D53+D4</f>
        <v>128740</v>
      </c>
      <c r="E48" s="36">
        <f>E49+E50+E51+E52+E53+E4</f>
        <v>64924</v>
      </c>
      <c r="F48" s="2"/>
      <c r="G48" s="2"/>
      <c r="H48" s="2"/>
      <c r="I48" s="2"/>
    </row>
    <row r="49" spans="1:9" ht="15.75">
      <c r="A49" s="6" t="s">
        <v>129</v>
      </c>
      <c r="B49" s="5" t="s">
        <v>147</v>
      </c>
      <c r="C49" s="37" t="s">
        <v>148</v>
      </c>
      <c r="D49" s="38">
        <v>18400</v>
      </c>
      <c r="E49" s="38">
        <v>20290</v>
      </c>
      <c r="F49" s="2"/>
      <c r="G49" s="2"/>
      <c r="H49" s="2"/>
      <c r="I49" s="2"/>
    </row>
    <row r="50" spans="1:9" ht="15.75">
      <c r="A50" s="6" t="s">
        <v>149</v>
      </c>
      <c r="B50" s="5" t="s">
        <v>150</v>
      </c>
      <c r="C50" s="37" t="s">
        <v>151</v>
      </c>
      <c r="D50" s="38">
        <v>18500</v>
      </c>
      <c r="E50" s="38">
        <v>12511</v>
      </c>
      <c r="F50" s="2"/>
      <c r="G50" s="2"/>
      <c r="H50" s="2"/>
      <c r="I50" s="2"/>
    </row>
    <row r="51" spans="1:9" ht="15.75">
      <c r="A51" s="6" t="s">
        <v>152</v>
      </c>
      <c r="B51" s="5" t="s">
        <v>153</v>
      </c>
      <c r="C51" s="37" t="s">
        <v>154</v>
      </c>
      <c r="D51" s="38">
        <v>90740</v>
      </c>
      <c r="E51" s="38">
        <v>32118</v>
      </c>
      <c r="F51" s="2"/>
      <c r="G51" s="2"/>
      <c r="H51" s="2"/>
      <c r="I51" s="2"/>
    </row>
    <row r="52" spans="1:9" ht="15.75">
      <c r="A52" s="6" t="s">
        <v>155</v>
      </c>
      <c r="B52" s="5" t="s">
        <v>156</v>
      </c>
      <c r="C52" s="37" t="s">
        <v>157</v>
      </c>
      <c r="D52" s="38">
        <v>1000</v>
      </c>
      <c r="E52" s="38"/>
      <c r="F52" s="2"/>
      <c r="G52" s="2"/>
      <c r="H52" s="2"/>
      <c r="I52" s="2"/>
    </row>
    <row r="53" spans="1:9" ht="15.75">
      <c r="A53" s="6" t="s">
        <v>158</v>
      </c>
      <c r="B53" s="5" t="s">
        <v>159</v>
      </c>
      <c r="C53" s="37" t="s">
        <v>160</v>
      </c>
      <c r="D53" s="38">
        <v>100</v>
      </c>
      <c r="E53" s="38">
        <v>5</v>
      </c>
      <c r="F53" s="2"/>
      <c r="G53" s="2"/>
      <c r="H53" s="2"/>
      <c r="I53" s="2"/>
    </row>
    <row r="54" spans="1:9" ht="15.75">
      <c r="A54" s="11" t="s">
        <v>15</v>
      </c>
      <c r="B54" s="7" t="s">
        <v>161</v>
      </c>
      <c r="C54" s="35" t="s">
        <v>162</v>
      </c>
      <c r="D54" s="36">
        <f>D55+D56+D57+D58+D59+D60+D61</f>
        <v>181600</v>
      </c>
      <c r="E54" s="36">
        <f>E55+E56+E57+E58+E59+E60+E61+E62</f>
        <v>155661</v>
      </c>
      <c r="F54" s="2"/>
      <c r="G54" s="2"/>
      <c r="H54" s="2"/>
      <c r="I54" s="2"/>
    </row>
    <row r="55" spans="1:9" ht="15.75">
      <c r="A55" s="6" t="s">
        <v>134</v>
      </c>
      <c r="B55" s="5" t="s">
        <v>163</v>
      </c>
      <c r="C55" s="37" t="s">
        <v>164</v>
      </c>
      <c r="D55" s="38">
        <v>12000</v>
      </c>
      <c r="E55" s="38">
        <v>9660</v>
      </c>
      <c r="F55" s="2"/>
      <c r="G55" s="2"/>
      <c r="H55" s="2"/>
      <c r="I55" s="2"/>
    </row>
    <row r="56" spans="1:9" ht="15.75">
      <c r="A56" s="6" t="s">
        <v>137</v>
      </c>
      <c r="B56" s="5" t="s">
        <v>165</v>
      </c>
      <c r="C56" s="37" t="s">
        <v>166</v>
      </c>
      <c r="D56" s="38">
        <v>70000</v>
      </c>
      <c r="E56" s="38">
        <v>53949</v>
      </c>
      <c r="F56" s="2"/>
      <c r="G56" s="2"/>
      <c r="H56" s="2"/>
      <c r="I56" s="2"/>
    </row>
    <row r="57" spans="1:9" ht="15.75">
      <c r="A57" s="6" t="s">
        <v>140</v>
      </c>
      <c r="B57" s="5" t="s">
        <v>167</v>
      </c>
      <c r="C57" s="37" t="s">
        <v>168</v>
      </c>
      <c r="D57" s="38">
        <v>2300</v>
      </c>
      <c r="E57" s="38">
        <v>2415</v>
      </c>
      <c r="F57" s="2"/>
      <c r="G57" s="2"/>
      <c r="H57" s="2"/>
      <c r="I57" s="2"/>
    </row>
    <row r="58" spans="1:9" ht="15.75">
      <c r="A58" s="6" t="s">
        <v>169</v>
      </c>
      <c r="B58" s="5" t="s">
        <v>170</v>
      </c>
      <c r="C58" s="37" t="s">
        <v>171</v>
      </c>
      <c r="D58" s="38">
        <v>60000</v>
      </c>
      <c r="E58" s="38">
        <v>60944</v>
      </c>
      <c r="F58" s="2"/>
      <c r="G58" s="2"/>
      <c r="H58" s="2"/>
      <c r="I58" s="2"/>
    </row>
    <row r="59" spans="1:9" ht="15.75">
      <c r="A59" s="6" t="s">
        <v>172</v>
      </c>
      <c r="B59" s="5" t="s">
        <v>173</v>
      </c>
      <c r="C59" s="37" t="s">
        <v>174</v>
      </c>
      <c r="D59" s="38">
        <v>7200</v>
      </c>
      <c r="E59" s="38">
        <v>6620</v>
      </c>
      <c r="F59" s="2"/>
      <c r="G59" s="2"/>
      <c r="H59" s="2"/>
      <c r="I59" s="2"/>
    </row>
    <row r="60" spans="1:9" ht="15.75">
      <c r="A60" s="6" t="s">
        <v>175</v>
      </c>
      <c r="B60" s="5" t="s">
        <v>176</v>
      </c>
      <c r="C60" s="37" t="s">
        <v>177</v>
      </c>
      <c r="D60" s="38">
        <v>30000</v>
      </c>
      <c r="E60" s="38">
        <v>21956</v>
      </c>
      <c r="F60" s="2"/>
      <c r="G60" s="2"/>
      <c r="H60" s="2"/>
      <c r="I60" s="2"/>
    </row>
    <row r="61" spans="1:9" ht="15.75">
      <c r="A61" s="6" t="s">
        <v>178</v>
      </c>
      <c r="B61" s="5" t="s">
        <v>179</v>
      </c>
      <c r="C61" s="37" t="s">
        <v>180</v>
      </c>
      <c r="D61" s="38">
        <v>100</v>
      </c>
      <c r="E61" s="38">
        <v>36</v>
      </c>
      <c r="F61" s="2"/>
      <c r="G61" s="2"/>
      <c r="H61" s="2"/>
      <c r="I61" s="2"/>
    </row>
    <row r="62" spans="1:9" ht="15.75">
      <c r="A62" s="6" t="s">
        <v>181</v>
      </c>
      <c r="B62" s="5" t="s">
        <v>182</v>
      </c>
      <c r="C62" s="37" t="s">
        <v>183</v>
      </c>
      <c r="D62" s="38">
        <v>0</v>
      </c>
      <c r="E62" s="38">
        <v>81</v>
      </c>
      <c r="F62" s="2"/>
      <c r="G62" s="2"/>
      <c r="H62" s="2"/>
      <c r="I62" s="2"/>
    </row>
    <row r="63" spans="1:9" ht="15.75">
      <c r="A63" s="11" t="s">
        <v>16</v>
      </c>
      <c r="B63" s="7" t="s">
        <v>184</v>
      </c>
      <c r="C63" s="35" t="s">
        <v>185</v>
      </c>
      <c r="D63" s="36">
        <v>7800</v>
      </c>
      <c r="E63" s="36">
        <v>5745</v>
      </c>
      <c r="F63" s="2"/>
      <c r="G63" s="2"/>
      <c r="H63" s="2"/>
      <c r="I63" s="2"/>
    </row>
    <row r="64" spans="1:9" ht="15.75">
      <c r="A64" s="11" t="s">
        <v>17</v>
      </c>
      <c r="B64" s="7" t="s">
        <v>186</v>
      </c>
      <c r="C64" s="35" t="s">
        <v>187</v>
      </c>
      <c r="D64" s="36">
        <v>2000</v>
      </c>
      <c r="E64" s="36">
        <v>1589</v>
      </c>
      <c r="F64" s="2"/>
      <c r="G64" s="2"/>
      <c r="H64" s="2"/>
      <c r="I64" s="2"/>
    </row>
    <row r="65" spans="1:9" ht="15.75">
      <c r="A65" s="11" t="s">
        <v>18</v>
      </c>
      <c r="B65" s="7" t="s">
        <v>188</v>
      </c>
      <c r="C65" s="35" t="s">
        <v>189</v>
      </c>
      <c r="D65" s="36">
        <v>-2800</v>
      </c>
      <c r="E65" s="36">
        <v>-3147</v>
      </c>
      <c r="F65" s="2"/>
      <c r="G65" s="2"/>
      <c r="H65" s="2"/>
      <c r="I65" s="2"/>
    </row>
    <row r="66" spans="1:9" ht="15.75" hidden="1">
      <c r="A66" s="11" t="s">
        <v>19</v>
      </c>
      <c r="B66" s="7" t="s">
        <v>190</v>
      </c>
      <c r="C66" s="35" t="s">
        <v>191</v>
      </c>
      <c r="D66" s="36"/>
      <c r="E66" s="36"/>
      <c r="F66" s="2"/>
      <c r="G66" s="2"/>
      <c r="H66" s="2"/>
      <c r="I66" s="2"/>
    </row>
    <row r="67" spans="1:9" ht="15.75" hidden="1">
      <c r="A67" s="11" t="s">
        <v>3</v>
      </c>
      <c r="B67" s="7" t="s">
        <v>192</v>
      </c>
      <c r="C67" s="35" t="s">
        <v>193</v>
      </c>
      <c r="D67" s="36"/>
      <c r="E67" s="36"/>
      <c r="F67" s="2"/>
      <c r="G67" s="2"/>
      <c r="H67" s="2"/>
      <c r="I67" s="2"/>
    </row>
    <row r="68" spans="1:9" ht="15.75">
      <c r="A68" s="11">
        <v>6</v>
      </c>
      <c r="B68" s="7" t="s">
        <v>194</v>
      </c>
      <c r="C68" s="35" t="s">
        <v>195</v>
      </c>
      <c r="D68" s="36">
        <v>11430</v>
      </c>
      <c r="E68" s="36">
        <v>7071</v>
      </c>
      <c r="F68" s="2"/>
      <c r="G68" s="2"/>
      <c r="H68" s="2"/>
      <c r="I68" s="2"/>
    </row>
    <row r="69" spans="1:9" ht="15.75">
      <c r="A69" s="6"/>
      <c r="B69" s="7" t="s">
        <v>196</v>
      </c>
      <c r="C69" s="35"/>
      <c r="D69" s="36">
        <f>D48+D54+D63+D64+D65+D66+D67+D68</f>
        <v>328770</v>
      </c>
      <c r="E69" s="36">
        <f>E48+E54+E63+E64+E65+E66+E67+E68</f>
        <v>231843</v>
      </c>
      <c r="F69" s="2"/>
      <c r="G69" s="2"/>
      <c r="H69" s="2"/>
      <c r="I69" s="2"/>
    </row>
    <row r="70" spans="1:9" ht="15.75">
      <c r="A70" s="6"/>
      <c r="B70" s="7" t="s">
        <v>197</v>
      </c>
      <c r="C70" s="39"/>
      <c r="D70" s="36">
        <f>D46+D69</f>
        <v>459970</v>
      </c>
      <c r="E70" s="36">
        <f>E46+E69</f>
        <v>347592</v>
      </c>
      <c r="F70" s="2"/>
      <c r="G70" s="2"/>
      <c r="H70" s="2"/>
      <c r="I70" s="2"/>
    </row>
  </sheetData>
  <sheetProtection password="B55E" sheet="1" objects="1" scenarios="1" selectLockedCells="1" selectUnlockedCells="1"/>
  <mergeCells count="9">
    <mergeCell ref="A3:E3"/>
    <mergeCell ref="C1:E1"/>
    <mergeCell ref="E36:E37"/>
    <mergeCell ref="A5:D5"/>
    <mergeCell ref="A20:D20"/>
    <mergeCell ref="A36:A37"/>
    <mergeCell ref="B36:B37"/>
    <mergeCell ref="C36:C37"/>
    <mergeCell ref="D36:D37"/>
  </mergeCells>
  <printOptions/>
  <pageMargins left="0.2" right="0.75" top="0.26" bottom="0.21" header="0.24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pane ySplit="8" topLeftCell="BM9" activePane="bottomLeft" state="frozen"/>
      <selection pane="topLeft" activeCell="M8" sqref="M8"/>
      <selection pane="bottomLeft" activeCell="M8" sqref="M8"/>
    </sheetView>
  </sheetViews>
  <sheetFormatPr defaultColWidth="9.140625" defaultRowHeight="12.75"/>
  <cols>
    <col min="1" max="1" width="0.13671875" style="41" customWidth="1"/>
    <col min="2" max="2" width="62.57421875" style="41" customWidth="1"/>
    <col min="3" max="3" width="11.8515625" style="41" bestFit="1" customWidth="1"/>
    <col min="4" max="5" width="14.8515625" style="41" customWidth="1"/>
    <col min="6" max="16384" width="9.140625" style="41" customWidth="1"/>
  </cols>
  <sheetData>
    <row r="1" spans="3:5" ht="12.75">
      <c r="C1" s="309" t="s">
        <v>36</v>
      </c>
      <c r="D1" s="306"/>
      <c r="E1" s="310"/>
    </row>
    <row r="2" spans="2:5" ht="19.5" customHeight="1">
      <c r="B2" s="304" t="s">
        <v>56</v>
      </c>
      <c r="C2" s="305"/>
      <c r="D2" s="305"/>
      <c r="E2" s="306"/>
    </row>
    <row r="3" spans="1:5" ht="16.5" customHeight="1">
      <c r="A3" s="42"/>
      <c r="B3" s="304" t="s">
        <v>82</v>
      </c>
      <c r="C3" s="305"/>
      <c r="D3" s="305"/>
      <c r="E3" s="306"/>
    </row>
    <row r="4" spans="1:5" ht="23.25">
      <c r="A4" s="42"/>
      <c r="B4" s="304" t="s">
        <v>339</v>
      </c>
      <c r="C4" s="305"/>
      <c r="D4" s="305"/>
      <c r="E4" s="306"/>
    </row>
    <row r="5" spans="2:5" s="61" customFormat="1" ht="15.75" customHeight="1">
      <c r="B5" s="43"/>
      <c r="C5" s="121"/>
      <c r="D5" s="307" t="s">
        <v>37</v>
      </c>
      <c r="E5" s="307" t="s">
        <v>37</v>
      </c>
    </row>
    <row r="6" spans="2:5" s="61" customFormat="1" ht="15.75">
      <c r="B6" s="122" t="s">
        <v>38</v>
      </c>
      <c r="C6" s="123"/>
      <c r="D6" s="308"/>
      <c r="E6" s="308"/>
    </row>
    <row r="7" spans="2:5" s="61" customFormat="1" ht="31.5">
      <c r="B7" s="124" t="s">
        <v>58</v>
      </c>
      <c r="C7" s="125" t="s">
        <v>20</v>
      </c>
      <c r="D7" s="126" t="s">
        <v>259</v>
      </c>
      <c r="E7" s="126" t="s">
        <v>246</v>
      </c>
    </row>
    <row r="8" spans="2:5" s="61" customFormat="1" ht="16.5" thickBot="1">
      <c r="B8" s="43">
        <v>1</v>
      </c>
      <c r="C8" s="127">
        <v>2</v>
      </c>
      <c r="D8" s="128">
        <v>3</v>
      </c>
      <c r="E8" s="128">
        <v>3</v>
      </c>
    </row>
    <row r="9" spans="2:5" s="129" customFormat="1" ht="16.5" thickBot="1">
      <c r="B9" s="130" t="s">
        <v>31</v>
      </c>
      <c r="C9" s="131" t="s">
        <v>20</v>
      </c>
      <c r="D9" s="170">
        <f>D11+D12+D10</f>
        <v>679770</v>
      </c>
      <c r="E9" s="170">
        <f>E11+E12+E10</f>
        <v>566549</v>
      </c>
    </row>
    <row r="10" spans="2:5" s="129" customFormat="1" ht="15.75">
      <c r="B10" s="132" t="s">
        <v>247</v>
      </c>
      <c r="C10" s="125"/>
      <c r="D10" s="171">
        <v>27772</v>
      </c>
      <c r="E10" s="171">
        <v>24969</v>
      </c>
    </row>
    <row r="11" spans="2:5" s="61" customFormat="1" ht="15.75">
      <c r="B11" s="133" t="s">
        <v>21</v>
      </c>
      <c r="C11" s="134"/>
      <c r="D11" s="135">
        <v>607216</v>
      </c>
      <c r="E11" s="135">
        <v>506647</v>
      </c>
    </row>
    <row r="12" spans="2:5" s="61" customFormat="1" ht="16.5" thickBot="1">
      <c r="B12" s="136" t="s">
        <v>52</v>
      </c>
      <c r="C12" s="137"/>
      <c r="D12" s="138">
        <v>44782</v>
      </c>
      <c r="E12" s="138">
        <v>34933</v>
      </c>
    </row>
    <row r="13" spans="2:5" s="129" customFormat="1" ht="16.5" thickBot="1">
      <c r="B13" s="139" t="s">
        <v>32</v>
      </c>
      <c r="C13" s="131" t="s">
        <v>20</v>
      </c>
      <c r="D13" s="170">
        <f>D14+D15+D16</f>
        <v>100930</v>
      </c>
      <c r="E13" s="170">
        <f>E14+E15+E16</f>
        <v>56069</v>
      </c>
    </row>
    <row r="14" spans="2:5" s="61" customFormat="1" ht="15.75">
      <c r="B14" s="133" t="s">
        <v>104</v>
      </c>
      <c r="C14" s="134"/>
      <c r="D14" s="135">
        <v>67276</v>
      </c>
      <c r="E14" s="135">
        <v>47193</v>
      </c>
    </row>
    <row r="15" spans="2:5" s="61" customFormat="1" ht="15.75">
      <c r="B15" s="136" t="s">
        <v>53</v>
      </c>
      <c r="C15" s="140"/>
      <c r="D15" s="138">
        <v>30768</v>
      </c>
      <c r="E15" s="138">
        <v>8876</v>
      </c>
    </row>
    <row r="16" spans="2:5" s="61" customFormat="1" ht="16.5" thickBot="1">
      <c r="B16" s="136" t="s">
        <v>33</v>
      </c>
      <c r="C16" s="137"/>
      <c r="D16" s="138">
        <v>2886</v>
      </c>
      <c r="E16" s="138"/>
    </row>
    <row r="17" spans="2:5" s="129" customFormat="1" ht="16.5" thickBot="1">
      <c r="B17" s="130" t="s">
        <v>34</v>
      </c>
      <c r="C17" s="131" t="s">
        <v>20</v>
      </c>
      <c r="D17" s="170">
        <f>D18+D19+D20</f>
        <v>1232358</v>
      </c>
      <c r="E17" s="170">
        <f>E18+E19+E20</f>
        <v>963419</v>
      </c>
    </row>
    <row r="18" spans="2:5" s="61" customFormat="1" ht="15.75">
      <c r="B18" s="132" t="s">
        <v>35</v>
      </c>
      <c r="C18" s="141"/>
      <c r="D18" s="142">
        <v>377300</v>
      </c>
      <c r="E18" s="142">
        <v>270780</v>
      </c>
    </row>
    <row r="19" spans="2:5" s="61" customFormat="1" ht="15.75">
      <c r="B19" s="143" t="s">
        <v>87</v>
      </c>
      <c r="C19" s="144"/>
      <c r="D19" s="142">
        <v>816262</v>
      </c>
      <c r="E19" s="142">
        <v>654721</v>
      </c>
    </row>
    <row r="20" spans="2:5" s="61" customFormat="1" ht="16.5" thickBot="1">
      <c r="B20" s="143" t="s">
        <v>45</v>
      </c>
      <c r="C20" s="145"/>
      <c r="D20" s="142">
        <v>38796</v>
      </c>
      <c r="E20" s="142">
        <v>37918</v>
      </c>
    </row>
    <row r="21" spans="2:5" s="129" customFormat="1" ht="16.5" thickBot="1">
      <c r="B21" s="130" t="s">
        <v>22</v>
      </c>
      <c r="C21" s="131" t="s">
        <v>20</v>
      </c>
      <c r="D21" s="170">
        <f>D22+D23</f>
        <v>57109</v>
      </c>
      <c r="E21" s="170">
        <f>E22+E23</f>
        <v>29588</v>
      </c>
    </row>
    <row r="22" spans="2:5" s="61" customFormat="1" ht="15.75">
      <c r="B22" s="132" t="s">
        <v>46</v>
      </c>
      <c r="C22" s="134"/>
      <c r="D22" s="142">
        <v>28884</v>
      </c>
      <c r="E22" s="142">
        <v>7279</v>
      </c>
    </row>
    <row r="23" spans="2:5" s="61" customFormat="1" ht="16.5" thickBot="1">
      <c r="B23" s="143" t="s">
        <v>44</v>
      </c>
      <c r="C23" s="145"/>
      <c r="D23" s="142">
        <v>28225</v>
      </c>
      <c r="E23" s="142">
        <v>22309</v>
      </c>
    </row>
    <row r="24" spans="2:5" s="129" customFormat="1" ht="16.5" thickBot="1">
      <c r="B24" s="130" t="s">
        <v>23</v>
      </c>
      <c r="C24" s="146" t="s">
        <v>20</v>
      </c>
      <c r="D24" s="170">
        <f>D25+D26+D27+D28</f>
        <v>183689</v>
      </c>
      <c r="E24" s="170">
        <f>E25+E26+E27+E28</f>
        <v>152445</v>
      </c>
    </row>
    <row r="25" spans="2:5" s="61" customFormat="1" ht="15.75">
      <c r="B25" s="132" t="s">
        <v>47</v>
      </c>
      <c r="C25" s="147"/>
      <c r="D25" s="142">
        <v>140500</v>
      </c>
      <c r="E25" s="142">
        <v>115600</v>
      </c>
    </row>
    <row r="26" spans="2:5" s="61" customFormat="1" ht="15.75">
      <c r="B26" s="143" t="s">
        <v>48</v>
      </c>
      <c r="C26" s="144"/>
      <c r="D26" s="142">
        <v>12211</v>
      </c>
      <c r="E26" s="142">
        <v>9877</v>
      </c>
    </row>
    <row r="27" spans="2:5" s="61" customFormat="1" ht="15.75">
      <c r="B27" s="143" t="s">
        <v>49</v>
      </c>
      <c r="C27" s="144"/>
      <c r="D27" s="142">
        <v>21388</v>
      </c>
      <c r="E27" s="142">
        <v>18318</v>
      </c>
    </row>
    <row r="28" spans="2:5" s="61" customFormat="1" ht="16.5" thickBot="1">
      <c r="B28" s="143" t="s">
        <v>57</v>
      </c>
      <c r="C28" s="145"/>
      <c r="D28" s="148">
        <v>9590</v>
      </c>
      <c r="E28" s="148">
        <v>8650</v>
      </c>
    </row>
    <row r="29" spans="2:5" s="129" customFormat="1" ht="16.5" thickBot="1">
      <c r="B29" s="130" t="s">
        <v>24</v>
      </c>
      <c r="C29" s="131" t="s">
        <v>20</v>
      </c>
      <c r="D29" s="170">
        <f>D30+D31+D34+D35+D32+D33</f>
        <v>354406</v>
      </c>
      <c r="E29" s="170">
        <f>E30+E31+E34+E35+E32+E33</f>
        <v>300480</v>
      </c>
    </row>
    <row r="30" spans="2:5" s="61" customFormat="1" ht="15.75">
      <c r="B30" s="132" t="s">
        <v>50</v>
      </c>
      <c r="C30" s="134"/>
      <c r="D30" s="142">
        <v>9797</v>
      </c>
      <c r="E30" s="142">
        <v>28854</v>
      </c>
    </row>
    <row r="31" spans="2:5" s="61" customFormat="1" ht="15.75">
      <c r="B31" s="143" t="s">
        <v>25</v>
      </c>
      <c r="C31" s="144"/>
      <c r="D31" s="142">
        <v>46000</v>
      </c>
      <c r="E31" s="142">
        <v>45030</v>
      </c>
    </row>
    <row r="32" spans="2:5" s="61" customFormat="1" ht="15.75">
      <c r="B32" s="143" t="s">
        <v>198</v>
      </c>
      <c r="C32" s="144"/>
      <c r="D32" s="142">
        <v>146289</v>
      </c>
      <c r="E32" s="142">
        <v>123665</v>
      </c>
    </row>
    <row r="33" spans="2:5" s="61" customFormat="1" ht="15.75">
      <c r="B33" s="143" t="s">
        <v>199</v>
      </c>
      <c r="C33" s="144"/>
      <c r="D33" s="142">
        <v>45320</v>
      </c>
      <c r="E33" s="142">
        <v>7360</v>
      </c>
    </row>
    <row r="34" spans="2:5" s="61" customFormat="1" ht="15.75">
      <c r="B34" s="143" t="s">
        <v>26</v>
      </c>
      <c r="C34" s="144"/>
      <c r="D34" s="142">
        <v>5000</v>
      </c>
      <c r="E34" s="142">
        <v>7479</v>
      </c>
    </row>
    <row r="35" spans="2:5" s="61" customFormat="1" ht="16.5" thickBot="1">
      <c r="B35" s="143" t="s">
        <v>51</v>
      </c>
      <c r="C35" s="145"/>
      <c r="D35" s="142">
        <v>102000</v>
      </c>
      <c r="E35" s="142">
        <v>88092</v>
      </c>
    </row>
    <row r="36" spans="2:5" s="129" customFormat="1" ht="16.5" thickBot="1">
      <c r="B36" s="130" t="s">
        <v>27</v>
      </c>
      <c r="C36" s="131" t="s">
        <v>20</v>
      </c>
      <c r="D36" s="149">
        <f>D38+D39+D40+D37+D41</f>
        <v>117959</v>
      </c>
      <c r="E36" s="149">
        <f>E38+E39+E40+E37+E41</f>
        <v>96433</v>
      </c>
    </row>
    <row r="37" spans="2:5" s="129" customFormat="1" ht="15.75">
      <c r="B37" s="132" t="s">
        <v>257</v>
      </c>
      <c r="C37" s="125"/>
      <c r="D37" s="150">
        <v>6436</v>
      </c>
      <c r="E37" s="150">
        <v>3684</v>
      </c>
    </row>
    <row r="38" spans="2:5" s="61" customFormat="1" ht="15.75">
      <c r="B38" s="132" t="s">
        <v>28</v>
      </c>
      <c r="C38" s="141"/>
      <c r="D38" s="148">
        <v>4807</v>
      </c>
      <c r="E38" s="148">
        <v>3444</v>
      </c>
    </row>
    <row r="39" spans="2:5" s="61" customFormat="1" ht="15.75">
      <c r="B39" s="143" t="s">
        <v>29</v>
      </c>
      <c r="C39" s="144"/>
      <c r="D39" s="142">
        <v>92040</v>
      </c>
      <c r="E39" s="142">
        <v>77290</v>
      </c>
    </row>
    <row r="40" spans="2:5" s="61" customFormat="1" ht="15.75">
      <c r="B40" s="143" t="s">
        <v>30</v>
      </c>
      <c r="C40" s="145"/>
      <c r="D40" s="151">
        <v>13300</v>
      </c>
      <c r="E40" s="151">
        <v>10671</v>
      </c>
    </row>
    <row r="41" spans="2:5" s="61" customFormat="1" ht="16.5" thickBot="1">
      <c r="B41" s="152" t="s">
        <v>258</v>
      </c>
      <c r="C41" s="145"/>
      <c r="D41" s="153">
        <v>1376</v>
      </c>
      <c r="E41" s="154">
        <v>1344</v>
      </c>
    </row>
    <row r="42" spans="2:5" s="129" customFormat="1" ht="16.5" thickBot="1">
      <c r="B42" s="130" t="s">
        <v>9</v>
      </c>
      <c r="C42" s="131" t="s">
        <v>20</v>
      </c>
      <c r="D42" s="170">
        <f>D43+D44+D45+D46+D47</f>
        <v>273203</v>
      </c>
      <c r="E42" s="170">
        <f>E43+E44+E45+E46+E47</f>
        <v>198258</v>
      </c>
    </row>
    <row r="43" spans="2:5" s="61" customFormat="1" ht="15.75">
      <c r="B43" s="132" t="s">
        <v>10</v>
      </c>
      <c r="C43" s="141"/>
      <c r="D43" s="142">
        <v>102737</v>
      </c>
      <c r="E43" s="142">
        <v>46765</v>
      </c>
    </row>
    <row r="44" spans="2:5" s="61" customFormat="1" ht="15.75">
      <c r="B44" s="143" t="s">
        <v>54</v>
      </c>
      <c r="C44" s="140"/>
      <c r="D44" s="142">
        <v>36856</v>
      </c>
      <c r="E44" s="142">
        <v>31285</v>
      </c>
    </row>
    <row r="45" spans="2:5" s="61" customFormat="1" ht="15.75">
      <c r="B45" s="143" t="s">
        <v>11</v>
      </c>
      <c r="C45" s="140"/>
      <c r="D45" s="142">
        <v>20184</v>
      </c>
      <c r="E45" s="142">
        <v>20034</v>
      </c>
    </row>
    <row r="46" spans="2:5" s="61" customFormat="1" ht="15.75">
      <c r="B46" s="143" t="s">
        <v>42</v>
      </c>
      <c r="C46" s="140"/>
      <c r="D46" s="142">
        <v>800</v>
      </c>
      <c r="E46" s="142">
        <v>864</v>
      </c>
    </row>
    <row r="47" spans="2:5" s="61" customFormat="1" ht="16.5" thickBot="1">
      <c r="B47" s="155" t="s">
        <v>55</v>
      </c>
      <c r="C47" s="137"/>
      <c r="D47" s="135">
        <v>112626</v>
      </c>
      <c r="E47" s="135">
        <v>99310</v>
      </c>
    </row>
    <row r="48" spans="2:5" s="129" customFormat="1" ht="16.5" thickBot="1">
      <c r="B48" s="130" t="s">
        <v>13</v>
      </c>
      <c r="C48" s="131" t="s">
        <v>20</v>
      </c>
      <c r="D48" s="156"/>
      <c r="E48" s="156"/>
    </row>
    <row r="49" spans="2:5" s="61" customFormat="1" ht="16.5" thickBot="1">
      <c r="B49" s="157" t="s">
        <v>12</v>
      </c>
      <c r="C49" s="158"/>
      <c r="D49" s="159"/>
      <c r="E49" s="159"/>
    </row>
    <row r="50" spans="2:5" s="61" customFormat="1" ht="16.5" thickBot="1">
      <c r="B50" s="160" t="s">
        <v>200</v>
      </c>
      <c r="C50" s="161"/>
      <c r="D50" s="162"/>
      <c r="E50" s="163"/>
    </row>
    <row r="51" spans="2:5" s="129" customFormat="1" ht="16.5" thickBot="1">
      <c r="B51" s="44" t="s">
        <v>39</v>
      </c>
      <c r="C51" s="164" t="s">
        <v>20</v>
      </c>
      <c r="D51" s="165">
        <f>D9+D13+D17+D21+D24+D29+D36+D42+D48+D50</f>
        <v>2999424</v>
      </c>
      <c r="E51" s="165">
        <f>E9+E13+E17+E21+E24+E29+E36+E42+E48+E50</f>
        <v>2363241</v>
      </c>
    </row>
    <row r="52" spans="2:5" s="61" customFormat="1" ht="15.75">
      <c r="B52" s="45"/>
      <c r="C52" s="166"/>
      <c r="D52" s="167"/>
      <c r="E52" s="167"/>
    </row>
    <row r="53" spans="2:5" s="61" customFormat="1" ht="15.75">
      <c r="B53" s="45"/>
      <c r="C53" s="166"/>
      <c r="D53" s="167"/>
      <c r="E53" s="167"/>
    </row>
    <row r="54" spans="2:5" s="61" customFormat="1" ht="15.75">
      <c r="B54" s="45"/>
      <c r="C54" s="166"/>
      <c r="D54" s="167"/>
      <c r="E54" s="167"/>
    </row>
    <row r="55" spans="2:5" s="168" customFormat="1" ht="15.75">
      <c r="B55" s="49"/>
      <c r="C55" s="169"/>
      <c r="D55" s="166"/>
      <c r="E55" s="166"/>
    </row>
    <row r="56" spans="2:5" s="48" customFormat="1" ht="12.75">
      <c r="B56" s="52"/>
      <c r="C56" s="46"/>
      <c r="D56" s="47"/>
      <c r="E56" s="47"/>
    </row>
    <row r="57" spans="2:5" s="48" customFormat="1" ht="12.75">
      <c r="B57" s="52"/>
      <c r="C57" s="46"/>
      <c r="D57" s="47"/>
      <c r="E57" s="47"/>
    </row>
    <row r="58" spans="2:5" s="48" customFormat="1" ht="12.75">
      <c r="B58" s="52"/>
      <c r="C58" s="46"/>
      <c r="D58" s="47"/>
      <c r="E58" s="47"/>
    </row>
    <row r="59" spans="2:5" s="48" customFormat="1" ht="12.75">
      <c r="B59" s="52"/>
      <c r="C59" s="46"/>
      <c r="D59" s="47"/>
      <c r="E59" s="47"/>
    </row>
    <row r="60" spans="2:5" s="48" customFormat="1" ht="12.75">
      <c r="B60" s="52"/>
      <c r="C60" s="46"/>
      <c r="D60" s="47"/>
      <c r="E60" s="47"/>
    </row>
    <row r="61" spans="2:5" s="48" customFormat="1" ht="12.75">
      <c r="B61" s="53"/>
      <c r="C61" s="54"/>
      <c r="D61" s="47"/>
      <c r="E61" s="47"/>
    </row>
    <row r="62" spans="2:5" s="48" customFormat="1" ht="12.75">
      <c r="B62" s="53"/>
      <c r="C62" s="54"/>
      <c r="D62" s="47"/>
      <c r="E62" s="47"/>
    </row>
    <row r="63" spans="2:5" s="48" customFormat="1" ht="12.75">
      <c r="B63" s="52"/>
      <c r="C63" s="46"/>
      <c r="D63" s="47"/>
      <c r="E63" s="47"/>
    </row>
    <row r="64" spans="2:5" s="55" customFormat="1" ht="12.75">
      <c r="B64" s="53"/>
      <c r="C64" s="54"/>
      <c r="D64" s="47"/>
      <c r="E64" s="47"/>
    </row>
    <row r="65" spans="2:5" s="48" customFormat="1" ht="12.75">
      <c r="B65" s="56"/>
      <c r="C65" s="54"/>
      <c r="D65" s="47"/>
      <c r="E65" s="47"/>
    </row>
    <row r="66" spans="2:5" s="48" customFormat="1" ht="12.75">
      <c r="B66" s="50"/>
      <c r="D66" s="51"/>
      <c r="E66" s="51"/>
    </row>
    <row r="67" spans="2:5" s="48" customFormat="1" ht="12.75">
      <c r="B67" s="50"/>
      <c r="D67" s="51"/>
      <c r="E67" s="51"/>
    </row>
    <row r="72" spans="4:5" ht="12.75">
      <c r="D72" s="40"/>
      <c r="E72" s="40"/>
    </row>
    <row r="73" ht="12.75">
      <c r="B73" s="57"/>
    </row>
  </sheetData>
  <sheetProtection password="B55E" sheet="1" objects="1" scenarios="1" selectLockedCells="1" selectUnlockedCells="1"/>
  <mergeCells count="6">
    <mergeCell ref="B4:E4"/>
    <mergeCell ref="D5:D6"/>
    <mergeCell ref="E5:E6"/>
    <mergeCell ref="B2:E2"/>
    <mergeCell ref="B3:E3"/>
    <mergeCell ref="C1:E1"/>
  </mergeCells>
  <printOptions/>
  <pageMargins left="0.2" right="0.21" top="0.25" bottom="0.81" header="0.21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E61"/>
  <sheetViews>
    <sheetView zoomScalePageLayoutView="0" workbookViewId="0" topLeftCell="B34">
      <selection activeCell="M8" sqref="M8"/>
    </sheetView>
  </sheetViews>
  <sheetFormatPr defaultColWidth="9.140625" defaultRowHeight="12.75"/>
  <cols>
    <col min="1" max="1" width="0.13671875" style="41" customWidth="1"/>
    <col min="2" max="2" width="9.7109375" style="41" customWidth="1"/>
    <col min="3" max="3" width="65.28125" style="41" customWidth="1"/>
    <col min="4" max="5" width="12.140625" style="41" bestFit="1" customWidth="1"/>
    <col min="6" max="16384" width="9.140625" style="41" customWidth="1"/>
  </cols>
  <sheetData>
    <row r="1" spans="4:5" ht="12.75" customHeight="1">
      <c r="D1" s="309" t="s">
        <v>86</v>
      </c>
      <c r="E1" s="311"/>
    </row>
    <row r="2" spans="2:5" ht="19.5" customHeight="1">
      <c r="B2" s="304" t="s">
        <v>248</v>
      </c>
      <c r="C2" s="306"/>
      <c r="D2" s="306"/>
      <c r="E2" s="306"/>
    </row>
    <row r="3" spans="2:5" ht="15.75" customHeight="1">
      <c r="B3" s="304" t="s">
        <v>83</v>
      </c>
      <c r="C3" s="306"/>
      <c r="D3" s="306"/>
      <c r="E3" s="306"/>
    </row>
    <row r="4" spans="2:5" ht="15" customHeight="1" thickBot="1">
      <c r="B4" s="304" t="s">
        <v>340</v>
      </c>
      <c r="C4" s="306"/>
      <c r="D4" s="306"/>
      <c r="E4" s="306"/>
    </row>
    <row r="5" spans="2:213" s="61" customFormat="1" ht="15.75">
      <c r="B5" s="63" t="s">
        <v>60</v>
      </c>
      <c r="C5" s="64" t="s">
        <v>38</v>
      </c>
      <c r="D5" s="65" t="s">
        <v>249</v>
      </c>
      <c r="E5" s="65" t="s">
        <v>249</v>
      </c>
      <c r="F5" s="66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</row>
    <row r="6" spans="2:213" s="61" customFormat="1" ht="16.5" thickBot="1">
      <c r="B6" s="68" t="s">
        <v>61</v>
      </c>
      <c r="C6" s="69" t="s">
        <v>59</v>
      </c>
      <c r="D6" s="70" t="s">
        <v>250</v>
      </c>
      <c r="E6" s="70" t="s">
        <v>251</v>
      </c>
      <c r="F6" s="71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</row>
    <row r="7" spans="2:213" s="61" customFormat="1" ht="16.5" thickBot="1">
      <c r="B7" s="72"/>
      <c r="C7" s="73">
        <v>1</v>
      </c>
      <c r="D7" s="74">
        <v>2</v>
      </c>
      <c r="E7" s="74">
        <v>3</v>
      </c>
      <c r="F7" s="75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</row>
    <row r="8" spans="2:213" s="78" customFormat="1" ht="16.5" thickBot="1">
      <c r="B8" s="314" t="s">
        <v>62</v>
      </c>
      <c r="C8" s="315"/>
      <c r="D8" s="107">
        <f>D9+D10</f>
        <v>1170911</v>
      </c>
      <c r="E8" s="107">
        <f>E9+E10</f>
        <v>947290</v>
      </c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</row>
    <row r="9" spans="2:213" s="61" customFormat="1" ht="12.75" customHeight="1">
      <c r="B9" s="104">
        <v>101</v>
      </c>
      <c r="C9" s="333" t="s">
        <v>89</v>
      </c>
      <c r="D9" s="106">
        <v>1138018</v>
      </c>
      <c r="E9" s="120">
        <v>926254</v>
      </c>
      <c r="F9" s="80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</row>
    <row r="10" spans="2:213" s="61" customFormat="1" ht="14.25" customHeight="1" thickBot="1">
      <c r="B10" s="111">
        <v>102</v>
      </c>
      <c r="C10" s="332" t="s">
        <v>90</v>
      </c>
      <c r="D10" s="108">
        <v>32893</v>
      </c>
      <c r="E10" s="103">
        <v>21036</v>
      </c>
      <c r="F10" s="80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</row>
    <row r="11" spans="2:213" s="78" customFormat="1" ht="16.5" thickBot="1">
      <c r="B11" s="316" t="s">
        <v>63</v>
      </c>
      <c r="C11" s="317"/>
      <c r="D11" s="107">
        <f>D12+D13+D14+D15+D16</f>
        <v>299856</v>
      </c>
      <c r="E11" s="107">
        <f>E12+E13+E14+E15+E16</f>
        <v>189799</v>
      </c>
      <c r="F11" s="76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</row>
    <row r="12" spans="2:213" s="61" customFormat="1" ht="15.75">
      <c r="B12" s="104">
        <v>201</v>
      </c>
      <c r="C12" s="113" t="s">
        <v>91</v>
      </c>
      <c r="D12" s="106">
        <v>82188</v>
      </c>
      <c r="E12" s="120">
        <v>71194</v>
      </c>
      <c r="F12" s="80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</row>
    <row r="13" spans="2:213" s="61" customFormat="1" ht="15.75">
      <c r="B13" s="100">
        <v>202</v>
      </c>
      <c r="C13" s="101" t="s">
        <v>92</v>
      </c>
      <c r="D13" s="83">
        <v>35480</v>
      </c>
      <c r="E13" s="79">
        <v>27870</v>
      </c>
      <c r="F13" s="80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</row>
    <row r="14" spans="2:213" s="61" customFormat="1" ht="15.75">
      <c r="B14" s="100">
        <v>205</v>
      </c>
      <c r="C14" s="101" t="s">
        <v>261</v>
      </c>
      <c r="D14" s="83">
        <v>47863</v>
      </c>
      <c r="E14" s="79">
        <v>19539</v>
      </c>
      <c r="F14" s="80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</row>
    <row r="15" spans="2:213" s="61" customFormat="1" ht="15.75">
      <c r="B15" s="100">
        <v>208</v>
      </c>
      <c r="C15" s="102" t="s">
        <v>93</v>
      </c>
      <c r="D15" s="83">
        <v>54613</v>
      </c>
      <c r="E15" s="79">
        <v>30050</v>
      </c>
      <c r="F15" s="80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</row>
    <row r="16" spans="2:213" s="61" customFormat="1" ht="16.5" thickBot="1">
      <c r="B16" s="111">
        <v>209</v>
      </c>
      <c r="C16" s="112" t="s">
        <v>94</v>
      </c>
      <c r="D16" s="108">
        <v>79712</v>
      </c>
      <c r="E16" s="103">
        <v>41146</v>
      </c>
      <c r="F16" s="80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</row>
    <row r="17" spans="2:213" s="78" customFormat="1" ht="16.5" thickBot="1">
      <c r="B17" s="316" t="s">
        <v>64</v>
      </c>
      <c r="C17" s="318"/>
      <c r="D17" s="107">
        <f>D18+D19+D20+D21</f>
        <v>300125</v>
      </c>
      <c r="E17" s="107">
        <f>E18+E19+E20+E21</f>
        <v>228341</v>
      </c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</row>
    <row r="18" spans="2:213" s="61" customFormat="1" ht="15" customHeight="1">
      <c r="B18" s="81">
        <v>551</v>
      </c>
      <c r="C18" s="82" t="s">
        <v>260</v>
      </c>
      <c r="D18" s="120">
        <v>168727</v>
      </c>
      <c r="E18" s="120">
        <v>127363</v>
      </c>
      <c r="F18" s="80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</row>
    <row r="19" spans="2:213" s="61" customFormat="1" ht="15.75">
      <c r="B19" s="109">
        <v>552</v>
      </c>
      <c r="C19" s="334" t="s">
        <v>95</v>
      </c>
      <c r="D19" s="83">
        <v>22675</v>
      </c>
      <c r="E19" s="79">
        <v>17622</v>
      </c>
      <c r="F19" s="80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</row>
    <row r="20" spans="2:213" s="61" customFormat="1" ht="15.75">
      <c r="B20" s="109">
        <v>560</v>
      </c>
      <c r="C20" s="110" t="s">
        <v>96</v>
      </c>
      <c r="D20" s="83">
        <v>72824</v>
      </c>
      <c r="E20" s="79">
        <v>57542</v>
      </c>
      <c r="F20" s="80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</row>
    <row r="21" spans="2:213" s="61" customFormat="1" ht="16.5" thickBot="1">
      <c r="B21" s="114">
        <v>580</v>
      </c>
      <c r="C21" s="335" t="s">
        <v>97</v>
      </c>
      <c r="D21" s="108">
        <v>35899</v>
      </c>
      <c r="E21" s="103">
        <v>25814</v>
      </c>
      <c r="F21" s="80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</row>
    <row r="22" spans="2:213" s="78" customFormat="1" ht="16.5" thickBot="1">
      <c r="B22" s="316" t="s">
        <v>65</v>
      </c>
      <c r="C22" s="317"/>
      <c r="D22" s="107">
        <f>D23+D24+D25+D27+D28+D29+D30+D31+D32+D33+D34+D26</f>
        <v>827811</v>
      </c>
      <c r="E22" s="107">
        <f>E23+E24+E25+E27+E28+E29+E30+E31+E32+E33+E34+E26</f>
        <v>695094</v>
      </c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</row>
    <row r="23" spans="2:213" s="61" customFormat="1" ht="15.75">
      <c r="B23" s="104">
        <v>1011</v>
      </c>
      <c r="C23" s="105" t="s">
        <v>66</v>
      </c>
      <c r="D23" s="106">
        <v>139145</v>
      </c>
      <c r="E23" s="106">
        <v>98203</v>
      </c>
      <c r="F23" s="80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</row>
    <row r="24" spans="2:213" s="61" customFormat="1" ht="15.75">
      <c r="B24" s="100">
        <v>1012</v>
      </c>
      <c r="C24" s="101" t="s">
        <v>67</v>
      </c>
      <c r="D24" s="83">
        <v>308</v>
      </c>
      <c r="E24" s="83">
        <v>246</v>
      </c>
      <c r="F24" s="80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</row>
    <row r="25" spans="2:213" s="61" customFormat="1" ht="15.75">
      <c r="B25" s="100">
        <v>1013</v>
      </c>
      <c r="C25" s="101" t="s">
        <v>68</v>
      </c>
      <c r="D25" s="83">
        <v>32230</v>
      </c>
      <c r="E25" s="83">
        <v>27550</v>
      </c>
      <c r="F25" s="80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</row>
    <row r="26" spans="2:213" s="61" customFormat="1" ht="15.75">
      <c r="B26" s="100">
        <v>1014</v>
      </c>
      <c r="C26" s="101" t="s">
        <v>301</v>
      </c>
      <c r="D26" s="83">
        <v>11733</v>
      </c>
      <c r="E26" s="83">
        <v>11733</v>
      </c>
      <c r="F26" s="80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</row>
    <row r="27" spans="2:213" s="61" customFormat="1" ht="15.75">
      <c r="B27" s="100">
        <v>1015</v>
      </c>
      <c r="C27" s="101" t="s">
        <v>69</v>
      </c>
      <c r="D27" s="83">
        <v>79372</v>
      </c>
      <c r="E27" s="83">
        <v>58146</v>
      </c>
      <c r="F27" s="80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</row>
    <row r="28" spans="2:213" s="61" customFormat="1" ht="15.75">
      <c r="B28" s="100">
        <v>1016</v>
      </c>
      <c r="C28" s="101" t="s">
        <v>70</v>
      </c>
      <c r="D28" s="83">
        <v>225431</v>
      </c>
      <c r="E28" s="83">
        <v>197037</v>
      </c>
      <c r="F28" s="80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</row>
    <row r="29" spans="2:213" s="61" customFormat="1" ht="15.75">
      <c r="B29" s="100">
        <v>1020</v>
      </c>
      <c r="C29" s="102" t="s">
        <v>98</v>
      </c>
      <c r="D29" s="83">
        <v>248235</v>
      </c>
      <c r="E29" s="83">
        <v>225144</v>
      </c>
      <c r="F29" s="80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</row>
    <row r="30" spans="2:213" s="61" customFormat="1" ht="15.75">
      <c r="B30" s="100">
        <v>1030</v>
      </c>
      <c r="C30" s="101" t="s">
        <v>71</v>
      </c>
      <c r="D30" s="83">
        <v>51288</v>
      </c>
      <c r="E30" s="83">
        <v>40231</v>
      </c>
      <c r="F30" s="80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</row>
    <row r="31" spans="2:213" s="61" customFormat="1" ht="15.75">
      <c r="B31" s="100">
        <v>1051</v>
      </c>
      <c r="C31" s="101" t="s">
        <v>99</v>
      </c>
      <c r="D31" s="83">
        <v>7224</v>
      </c>
      <c r="E31" s="83">
        <v>5987</v>
      </c>
      <c r="F31" s="80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</row>
    <row r="32" spans="2:213" s="61" customFormat="1" ht="15.75">
      <c r="B32" s="100">
        <v>1062</v>
      </c>
      <c r="C32" s="102" t="s">
        <v>100</v>
      </c>
      <c r="D32" s="83">
        <v>21094</v>
      </c>
      <c r="E32" s="83">
        <v>19452</v>
      </c>
      <c r="F32" s="80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</row>
    <row r="33" spans="2:213" s="61" customFormat="1" ht="14.25" customHeight="1">
      <c r="B33" s="100">
        <v>1092</v>
      </c>
      <c r="C33" s="336" t="s">
        <v>72</v>
      </c>
      <c r="D33" s="83">
        <v>175</v>
      </c>
      <c r="E33" s="83">
        <v>175</v>
      </c>
      <c r="F33" s="80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</row>
    <row r="34" spans="2:213" s="61" customFormat="1" ht="15.75">
      <c r="B34" s="100">
        <v>1098</v>
      </c>
      <c r="C34" s="336" t="s">
        <v>73</v>
      </c>
      <c r="D34" s="83">
        <v>11576</v>
      </c>
      <c r="E34" s="83">
        <v>11190</v>
      </c>
      <c r="F34" s="80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</row>
    <row r="35" spans="2:213" s="61" customFormat="1" ht="15.75">
      <c r="B35" s="284" t="s">
        <v>201</v>
      </c>
      <c r="C35" s="285" t="s">
        <v>202</v>
      </c>
      <c r="D35" s="286">
        <v>5631</v>
      </c>
      <c r="E35" s="287">
        <v>6168</v>
      </c>
      <c r="F35" s="80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</row>
    <row r="36" spans="2:213" s="61" customFormat="1" ht="16.5" thickBot="1">
      <c r="B36" s="284" t="s">
        <v>326</v>
      </c>
      <c r="C36" s="285" t="s">
        <v>327</v>
      </c>
      <c r="D36" s="286">
        <v>151</v>
      </c>
      <c r="E36" s="287">
        <v>151</v>
      </c>
      <c r="F36" s="80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</row>
    <row r="37" spans="2:213" s="78" customFormat="1" ht="16.5" thickBot="1">
      <c r="B37" s="312" t="s">
        <v>74</v>
      </c>
      <c r="C37" s="313"/>
      <c r="D37" s="107">
        <v>6090</v>
      </c>
      <c r="E37" s="107">
        <v>4244</v>
      </c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</row>
    <row r="38" spans="2:213" s="78" customFormat="1" ht="16.5" thickBot="1">
      <c r="B38" s="312" t="s">
        <v>75</v>
      </c>
      <c r="C38" s="313"/>
      <c r="D38" s="107">
        <f>D39+D40</f>
        <v>15116</v>
      </c>
      <c r="E38" s="107">
        <f>E39+E40</f>
        <v>12226</v>
      </c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</row>
    <row r="39" spans="2:213" s="61" customFormat="1" ht="15.75">
      <c r="B39" s="98">
        <v>4214</v>
      </c>
      <c r="C39" s="99" t="s">
        <v>297</v>
      </c>
      <c r="D39" s="120">
        <v>8300</v>
      </c>
      <c r="E39" s="120">
        <v>4610</v>
      </c>
      <c r="F39" s="80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</row>
    <row r="40" spans="2:213" s="61" customFormat="1" ht="16.5" thickBot="1">
      <c r="B40" s="84" t="s">
        <v>252</v>
      </c>
      <c r="C40" s="97" t="s">
        <v>253</v>
      </c>
      <c r="D40" s="103">
        <v>6816</v>
      </c>
      <c r="E40" s="103">
        <v>7616</v>
      </c>
      <c r="F40" s="80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</row>
    <row r="41" spans="2:213" s="78" customFormat="1" ht="16.5" thickBot="1">
      <c r="B41" s="312" t="s">
        <v>76</v>
      </c>
      <c r="C41" s="313"/>
      <c r="D41" s="118">
        <v>93416</v>
      </c>
      <c r="E41" s="118">
        <v>78634</v>
      </c>
      <c r="F41" s="76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</row>
    <row r="42" spans="2:213" s="78" customFormat="1" ht="16.5" thickBot="1">
      <c r="B42" s="321" t="s">
        <v>77</v>
      </c>
      <c r="C42" s="315"/>
      <c r="D42" s="107">
        <v>3249</v>
      </c>
      <c r="E42" s="107">
        <v>3249</v>
      </c>
      <c r="F42" s="76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</row>
    <row r="43" spans="2:213" s="78" customFormat="1" ht="16.5" thickBot="1">
      <c r="B43" s="319" t="s">
        <v>78</v>
      </c>
      <c r="C43" s="320"/>
      <c r="D43" s="107">
        <v>176289</v>
      </c>
      <c r="E43" s="107">
        <v>153664</v>
      </c>
      <c r="F43" s="76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</row>
    <row r="44" spans="2:213" s="78" customFormat="1" ht="16.5" thickBot="1">
      <c r="B44" s="319" t="s">
        <v>79</v>
      </c>
      <c r="C44" s="320"/>
      <c r="D44" s="119">
        <f>D45+D46+D47</f>
        <v>25387</v>
      </c>
      <c r="E44" s="119">
        <f>E45+E46+E47</f>
        <v>24720</v>
      </c>
      <c r="F44" s="76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</row>
    <row r="45" spans="2:213" s="78" customFormat="1" ht="15.75">
      <c r="B45" s="85">
        <v>5201</v>
      </c>
      <c r="C45" s="86" t="s">
        <v>307</v>
      </c>
      <c r="D45" s="117">
        <v>667</v>
      </c>
      <c r="E45" s="115"/>
      <c r="F45" s="76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</row>
    <row r="46" spans="2:213" s="78" customFormat="1" ht="15.75">
      <c r="B46" s="85">
        <v>5205</v>
      </c>
      <c r="C46" s="86" t="s">
        <v>308</v>
      </c>
      <c r="D46" s="79">
        <v>19584</v>
      </c>
      <c r="E46" s="79">
        <v>19584</v>
      </c>
      <c r="F46" s="76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</row>
    <row r="47" spans="2:213" s="61" customFormat="1" ht="15.75">
      <c r="B47" s="291" t="s">
        <v>341</v>
      </c>
      <c r="C47" s="86" t="s">
        <v>342</v>
      </c>
      <c r="D47" s="79">
        <v>5136</v>
      </c>
      <c r="E47" s="79">
        <v>5136</v>
      </c>
      <c r="F47" s="80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</row>
    <row r="48" spans="2:213" s="61" customFormat="1" ht="0.75" customHeight="1" thickBot="1">
      <c r="B48" s="87">
        <v>5203</v>
      </c>
      <c r="C48" s="88" t="s">
        <v>101</v>
      </c>
      <c r="D48" s="79"/>
      <c r="E48" s="79"/>
      <c r="F48" s="80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</row>
    <row r="49" spans="2:213" s="61" customFormat="1" ht="16.5" hidden="1" thickBot="1">
      <c r="B49" s="87">
        <v>5205</v>
      </c>
      <c r="C49" s="88" t="s">
        <v>102</v>
      </c>
      <c r="D49" s="103"/>
      <c r="E49" s="103"/>
      <c r="F49" s="80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</row>
    <row r="50" spans="2:213" s="78" customFormat="1" ht="16.5" thickBot="1">
      <c r="B50" s="319" t="s">
        <v>80</v>
      </c>
      <c r="C50" s="320"/>
      <c r="D50" s="107">
        <f>D51</f>
        <v>70092</v>
      </c>
      <c r="E50" s="107">
        <f>E51</f>
        <v>14400</v>
      </c>
      <c r="F50" s="76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</row>
    <row r="51" spans="2:213" s="61" customFormat="1" ht="16.5" thickBot="1">
      <c r="B51" s="87">
        <v>5309</v>
      </c>
      <c r="C51" s="88" t="s">
        <v>103</v>
      </c>
      <c r="D51" s="116">
        <v>70092</v>
      </c>
      <c r="E51" s="116">
        <v>14400</v>
      </c>
      <c r="F51" s="80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</row>
    <row r="52" spans="2:213" s="78" customFormat="1" ht="16.5" thickBot="1">
      <c r="B52" s="319" t="s">
        <v>81</v>
      </c>
      <c r="C52" s="320"/>
      <c r="D52" s="107">
        <v>5300</v>
      </c>
      <c r="E52" s="107">
        <v>5261</v>
      </c>
      <c r="F52" s="76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</row>
    <row r="53" spans="2:213" s="78" customFormat="1" ht="16.5" thickBot="1">
      <c r="B53" s="312" t="s">
        <v>200</v>
      </c>
      <c r="C53" s="313"/>
      <c r="D53" s="115"/>
      <c r="E53" s="115"/>
      <c r="F53" s="76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</row>
    <row r="54" spans="2:213" s="61" customFormat="1" ht="16.5" thickBot="1">
      <c r="B54" s="90"/>
      <c r="C54" s="91" t="s">
        <v>88</v>
      </c>
      <c r="D54" s="92">
        <f>D53+D52+D50+D44+D43+D42+D41+D38+D37+D22+D17+D11+D8+D35+D36</f>
        <v>2999424</v>
      </c>
      <c r="E54" s="92">
        <f>E53+E52+E50+E44+E43+E42+E41+E38+E37+E22+E17+E11+E8+E35+E36</f>
        <v>2363241</v>
      </c>
      <c r="F54" s="80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</row>
    <row r="55" spans="2:213" s="61" customFormat="1" ht="15.75">
      <c r="B55" s="94"/>
      <c r="C55" s="95"/>
      <c r="D55" s="93"/>
      <c r="E55" s="93"/>
      <c r="F55" s="96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</row>
    <row r="56" s="61" customFormat="1" ht="15">
      <c r="F56" s="62"/>
    </row>
    <row r="57" s="61" customFormat="1" ht="15">
      <c r="F57" s="62"/>
    </row>
    <row r="58" s="61" customFormat="1" ht="15">
      <c r="F58" s="62"/>
    </row>
    <row r="59" spans="2:3" s="61" customFormat="1" ht="15.75">
      <c r="B59" s="60" t="s">
        <v>84</v>
      </c>
      <c r="C59" s="60"/>
    </row>
    <row r="60" spans="2:3" s="61" customFormat="1" ht="15.75">
      <c r="B60" s="60" t="s">
        <v>85</v>
      </c>
      <c r="C60" s="60"/>
    </row>
    <row r="61" s="61" customFormat="1" ht="15">
      <c r="F61" s="62"/>
    </row>
    <row r="62" s="61" customFormat="1" ht="15"/>
    <row r="63" s="61" customFormat="1" ht="15"/>
  </sheetData>
  <sheetProtection password="B55E" sheet="1" objects="1" scenarios="1" selectLockedCells="1" selectUnlockedCells="1"/>
  <mergeCells count="17">
    <mergeCell ref="B52:C52"/>
    <mergeCell ref="B53:C53"/>
    <mergeCell ref="B42:C42"/>
    <mergeCell ref="B43:C43"/>
    <mergeCell ref="B44:C44"/>
    <mergeCell ref="B50:C50"/>
    <mergeCell ref="B37:C37"/>
    <mergeCell ref="B38:C38"/>
    <mergeCell ref="B41:C41"/>
    <mergeCell ref="B8:C8"/>
    <mergeCell ref="B11:C11"/>
    <mergeCell ref="B17:C17"/>
    <mergeCell ref="B22:C22"/>
    <mergeCell ref="D1:E1"/>
    <mergeCell ref="B2:E2"/>
    <mergeCell ref="B3:E3"/>
    <mergeCell ref="B4:E4"/>
  </mergeCells>
  <printOptions/>
  <pageMargins left="0.2" right="0.75" top="0.23" bottom="0.22" header="0.21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421875" style="12" bestFit="1" customWidth="1"/>
    <col min="2" max="2" width="70.8515625" style="58" customWidth="1"/>
    <col min="3" max="3" width="10.140625" style="58" customWidth="1"/>
    <col min="4" max="4" width="10.00390625" style="58" customWidth="1"/>
    <col min="5" max="16384" width="9.140625" style="58" customWidth="1"/>
  </cols>
  <sheetData>
    <row r="1" spans="2:4" ht="15.75">
      <c r="B1" s="309" t="s">
        <v>225</v>
      </c>
      <c r="C1" s="309"/>
      <c r="D1" s="310"/>
    </row>
    <row r="2" spans="1:3" ht="15.75" customHeight="1">
      <c r="A2" s="326" t="s">
        <v>254</v>
      </c>
      <c r="B2" s="327"/>
      <c r="C2" s="327"/>
    </row>
    <row r="3" spans="1:4" ht="15.75" customHeight="1">
      <c r="A3" s="326" t="s">
        <v>345</v>
      </c>
      <c r="B3" s="328"/>
      <c r="C3" s="328"/>
      <c r="D3" s="298"/>
    </row>
    <row r="4" spans="1:4" ht="15.75" customHeight="1">
      <c r="A4" s="298"/>
      <c r="B4" s="298"/>
      <c r="C4" s="298"/>
      <c r="D4" s="298"/>
    </row>
    <row r="5" spans="1:4" ht="21.75" customHeight="1" thickBot="1">
      <c r="A5" s="173" t="s">
        <v>40</v>
      </c>
      <c r="B5" s="3" t="s">
        <v>203</v>
      </c>
      <c r="C5" s="174"/>
      <c r="D5" s="174"/>
    </row>
    <row r="6" spans="1:4" s="12" customFormat="1" ht="15.75" customHeight="1">
      <c r="A6" s="175" t="s">
        <v>1</v>
      </c>
      <c r="B6" s="322" t="s">
        <v>2</v>
      </c>
      <c r="C6" s="322" t="s">
        <v>309</v>
      </c>
      <c r="D6" s="322" t="s">
        <v>347</v>
      </c>
    </row>
    <row r="7" spans="1:4" ht="15.75" customHeight="1" thickBot="1">
      <c r="A7" s="176" t="s">
        <v>310</v>
      </c>
      <c r="B7" s="323"/>
      <c r="C7" s="323"/>
      <c r="D7" s="323"/>
    </row>
    <row r="8" spans="1:4" ht="15.75">
      <c r="A8" s="177">
        <v>1</v>
      </c>
      <c r="B8" s="178" t="s">
        <v>204</v>
      </c>
      <c r="C8" s="179">
        <v>19584</v>
      </c>
      <c r="D8" s="179">
        <v>19584</v>
      </c>
    </row>
    <row r="9" spans="1:4" ht="63" customHeight="1">
      <c r="A9" s="180">
        <v>2</v>
      </c>
      <c r="B9" s="181" t="s">
        <v>311</v>
      </c>
      <c r="C9" s="182">
        <v>11989</v>
      </c>
      <c r="D9" s="182"/>
    </row>
    <row r="10" spans="1:4" ht="31.5">
      <c r="A10" s="180">
        <v>3</v>
      </c>
      <c r="B10" s="181" t="s">
        <v>205</v>
      </c>
      <c r="C10" s="182">
        <v>43000</v>
      </c>
      <c r="D10" s="182">
        <v>32366</v>
      </c>
    </row>
    <row r="11" spans="1:4" ht="31.5">
      <c r="A11" s="180">
        <v>4</v>
      </c>
      <c r="B11" s="181" t="s">
        <v>206</v>
      </c>
      <c r="C11" s="182">
        <v>43000</v>
      </c>
      <c r="D11" s="182">
        <v>43000</v>
      </c>
    </row>
    <row r="12" spans="1:4" ht="31.5">
      <c r="A12" s="180">
        <v>5</v>
      </c>
      <c r="B12" s="181" t="s">
        <v>207</v>
      </c>
      <c r="C12" s="182">
        <v>48300</v>
      </c>
      <c r="D12" s="182">
        <v>48299</v>
      </c>
    </row>
    <row r="13" spans="1:4" ht="31.5">
      <c r="A13" s="180">
        <v>6</v>
      </c>
      <c r="B13" s="183" t="s">
        <v>312</v>
      </c>
      <c r="C13" s="182">
        <v>17760</v>
      </c>
      <c r="D13" s="182">
        <v>5328</v>
      </c>
    </row>
    <row r="14" spans="1:4" ht="20.25" customHeight="1">
      <c r="A14" s="180">
        <v>7</v>
      </c>
      <c r="B14" s="183" t="s">
        <v>208</v>
      </c>
      <c r="C14" s="182">
        <v>10000</v>
      </c>
      <c r="D14" s="182">
        <v>9999</v>
      </c>
    </row>
    <row r="15" spans="1:4" ht="17.25" customHeight="1">
      <c r="A15" s="180">
        <v>8</v>
      </c>
      <c r="B15" s="183" t="s">
        <v>209</v>
      </c>
      <c r="C15" s="182">
        <v>10000</v>
      </c>
      <c r="D15" s="182">
        <v>10000</v>
      </c>
    </row>
    <row r="16" spans="1:4" ht="18" customHeight="1">
      <c r="A16" s="184">
        <v>9</v>
      </c>
      <c r="B16" s="185" t="s">
        <v>210</v>
      </c>
      <c r="C16" s="186">
        <v>10000</v>
      </c>
      <c r="D16" s="186">
        <v>10000</v>
      </c>
    </row>
    <row r="17" spans="1:4" ht="16.5" thickBot="1">
      <c r="A17" s="184">
        <v>10</v>
      </c>
      <c r="B17" s="185" t="s">
        <v>313</v>
      </c>
      <c r="C17" s="186">
        <v>667</v>
      </c>
      <c r="D17" s="186"/>
    </row>
    <row r="18" spans="1:4" s="60" customFormat="1" ht="16.5" thickBot="1">
      <c r="A18" s="188"/>
      <c r="B18" s="189" t="s">
        <v>4</v>
      </c>
      <c r="C18" s="190">
        <f>SUM(C8:C17)</f>
        <v>214300</v>
      </c>
      <c r="D18" s="215">
        <f>SUM(D8:D16)</f>
        <v>178576</v>
      </c>
    </row>
    <row r="19" spans="1:4" s="60" customFormat="1" ht="12.75" customHeight="1">
      <c r="A19" s="196"/>
      <c r="B19" s="197"/>
      <c r="C19" s="198"/>
      <c r="D19" s="198"/>
    </row>
    <row r="20" spans="1:4" s="59" customFormat="1" ht="12.75" customHeight="1">
      <c r="A20" s="1"/>
      <c r="B20" s="191"/>
      <c r="C20" s="191"/>
      <c r="D20" s="2"/>
    </row>
    <row r="21" spans="1:4" s="12" customFormat="1" ht="21.75" customHeight="1" thickBot="1">
      <c r="A21" s="173" t="s">
        <v>41</v>
      </c>
      <c r="B21" s="3" t="s">
        <v>314</v>
      </c>
      <c r="C21" s="192"/>
      <c r="D21" s="3"/>
    </row>
    <row r="22" spans="1:4" ht="15.75" customHeight="1">
      <c r="A22" s="175" t="s">
        <v>1</v>
      </c>
      <c r="B22" s="322" t="s">
        <v>2</v>
      </c>
      <c r="C22" s="322" t="s">
        <v>309</v>
      </c>
      <c r="D22" s="322" t="s">
        <v>347</v>
      </c>
    </row>
    <row r="23" spans="1:4" ht="32.25" thickBot="1">
      <c r="A23" s="176" t="s">
        <v>310</v>
      </c>
      <c r="B23" s="323"/>
      <c r="C23" s="323"/>
      <c r="D23" s="323"/>
    </row>
    <row r="24" spans="1:4" s="60" customFormat="1" ht="15.75" customHeight="1" thickBot="1">
      <c r="A24" s="193">
        <v>1</v>
      </c>
      <c r="B24" s="194" t="s">
        <v>105</v>
      </c>
      <c r="C24" s="195">
        <v>22831</v>
      </c>
      <c r="D24" s="193"/>
    </row>
    <row r="25" spans="1:4" s="59" customFormat="1" ht="16.5" thickBot="1">
      <c r="A25" s="188"/>
      <c r="B25" s="189" t="s">
        <v>212</v>
      </c>
      <c r="C25" s="190">
        <f>C24</f>
        <v>22831</v>
      </c>
      <c r="D25" s="190">
        <f>D24</f>
        <v>0</v>
      </c>
    </row>
    <row r="26" spans="1:4" s="12" customFormat="1" ht="12.75" customHeight="1">
      <c r="A26" s="1"/>
      <c r="B26" s="191"/>
      <c r="C26" s="191"/>
      <c r="D26" s="2"/>
    </row>
    <row r="27" spans="1:4" ht="12.75" customHeight="1">
      <c r="A27" s="1"/>
      <c r="B27" s="191"/>
      <c r="C27" s="191"/>
      <c r="D27" s="2"/>
    </row>
    <row r="28" spans="1:4" ht="15.75" customHeight="1" thickBot="1">
      <c r="A28" s="173" t="s">
        <v>315</v>
      </c>
      <c r="B28" s="3" t="s">
        <v>211</v>
      </c>
      <c r="C28" s="192"/>
      <c r="D28" s="3"/>
    </row>
    <row r="29" spans="1:4" ht="15.75" customHeight="1">
      <c r="A29" s="175" t="s">
        <v>1</v>
      </c>
      <c r="B29" s="322" t="s">
        <v>2</v>
      </c>
      <c r="C29" s="322" t="s">
        <v>309</v>
      </c>
      <c r="D29" s="322" t="s">
        <v>347</v>
      </c>
    </row>
    <row r="30" spans="1:4" s="59" customFormat="1" ht="32.25" thickBot="1">
      <c r="A30" s="176" t="s">
        <v>310</v>
      </c>
      <c r="B30" s="323"/>
      <c r="C30" s="323"/>
      <c r="D30" s="323"/>
    </row>
    <row r="31" spans="1:4" ht="17.25" customHeight="1" thickBot="1">
      <c r="A31" s="193">
        <v>1</v>
      </c>
      <c r="B31" s="194" t="s">
        <v>105</v>
      </c>
      <c r="C31" s="195">
        <v>20429</v>
      </c>
      <c r="D31" s="193"/>
    </row>
    <row r="32" spans="1:4" ht="16.5" thickBot="1">
      <c r="A32" s="188"/>
      <c r="B32" s="189" t="s">
        <v>212</v>
      </c>
      <c r="C32" s="190">
        <f>C31</f>
        <v>20429</v>
      </c>
      <c r="D32" s="190">
        <f>D31</f>
        <v>0</v>
      </c>
    </row>
    <row r="33" spans="1:4" ht="12.75" customHeight="1">
      <c r="A33" s="196"/>
      <c r="B33" s="197"/>
      <c r="C33" s="198"/>
      <c r="D33" s="198"/>
    </row>
    <row r="34" spans="1:4" ht="12.75" customHeight="1">
      <c r="A34" s="196"/>
      <c r="B34" s="197"/>
      <c r="C34" s="198"/>
      <c r="D34" s="198"/>
    </row>
    <row r="35" spans="1:4" ht="16.5" customHeight="1" thickBot="1">
      <c r="A35" s="173" t="s">
        <v>316</v>
      </c>
      <c r="B35" s="3" t="s">
        <v>343</v>
      </c>
      <c r="C35" s="192"/>
      <c r="D35" s="3"/>
    </row>
    <row r="36" spans="1:4" ht="12.75" customHeight="1">
      <c r="A36" s="175" t="s">
        <v>1</v>
      </c>
      <c r="B36" s="322" t="s">
        <v>2</v>
      </c>
      <c r="C36" s="322" t="s">
        <v>309</v>
      </c>
      <c r="D36" s="322" t="s">
        <v>347</v>
      </c>
    </row>
    <row r="37" spans="1:4" ht="32.25" thickBot="1">
      <c r="A37" s="176" t="s">
        <v>310</v>
      </c>
      <c r="B37" s="323"/>
      <c r="C37" s="323"/>
      <c r="D37" s="323"/>
    </row>
    <row r="38" spans="1:4" ht="32.25" thickBot="1">
      <c r="A38" s="193">
        <v>1</v>
      </c>
      <c r="B38" s="199" t="s">
        <v>344</v>
      </c>
      <c r="C38" s="195">
        <v>5136</v>
      </c>
      <c r="D38" s="200">
        <v>5136</v>
      </c>
    </row>
    <row r="39" spans="1:4" ht="12.75" customHeight="1" thickBot="1">
      <c r="A39" s="188"/>
      <c r="B39" s="189" t="s">
        <v>212</v>
      </c>
      <c r="C39" s="190">
        <f>C38</f>
        <v>5136</v>
      </c>
      <c r="D39" s="190">
        <f>D38</f>
        <v>5136</v>
      </c>
    </row>
    <row r="40" spans="1:4" ht="12.75" customHeight="1">
      <c r="A40" s="196"/>
      <c r="B40" s="197"/>
      <c r="C40" s="198"/>
      <c r="D40" s="198"/>
    </row>
    <row r="41" spans="1:4" ht="12.75" customHeight="1">
      <c r="A41" s="196"/>
      <c r="B41" s="197"/>
      <c r="C41" s="198"/>
      <c r="D41" s="198"/>
    </row>
    <row r="42" spans="1:4" ht="12.75" customHeight="1">
      <c r="A42" s="196"/>
      <c r="B42" s="197"/>
      <c r="C42" s="198"/>
      <c r="D42" s="198"/>
    </row>
    <row r="43" spans="1:4" ht="20.25" customHeight="1" thickBot="1">
      <c r="A43" s="173" t="s">
        <v>121</v>
      </c>
      <c r="B43" s="3" t="s">
        <v>213</v>
      </c>
      <c r="C43" s="192"/>
      <c r="D43" s="3"/>
    </row>
    <row r="44" spans="1:4" ht="12.75" customHeight="1">
      <c r="A44" s="175" t="s">
        <v>1</v>
      </c>
      <c r="B44" s="322" t="s">
        <v>2</v>
      </c>
      <c r="C44" s="322" t="s">
        <v>309</v>
      </c>
      <c r="D44" s="322" t="s">
        <v>347</v>
      </c>
    </row>
    <row r="45" spans="1:4" ht="33" customHeight="1" thickBot="1">
      <c r="A45" s="176" t="s">
        <v>310</v>
      </c>
      <c r="B45" s="323"/>
      <c r="C45" s="323"/>
      <c r="D45" s="323"/>
    </row>
    <row r="46" spans="1:4" ht="48" thickBot="1">
      <c r="A46" s="193">
        <v>1</v>
      </c>
      <c r="B46" s="199" t="s">
        <v>214</v>
      </c>
      <c r="C46" s="195">
        <v>9072</v>
      </c>
      <c r="D46" s="200">
        <v>9072</v>
      </c>
    </row>
    <row r="47" spans="1:4" ht="16.5" thickBot="1">
      <c r="A47" s="188"/>
      <c r="B47" s="189" t="s">
        <v>212</v>
      </c>
      <c r="C47" s="190">
        <f>C46</f>
        <v>9072</v>
      </c>
      <c r="D47" s="190">
        <f>D46</f>
        <v>9072</v>
      </c>
    </row>
    <row r="48" spans="1:4" ht="15.75">
      <c r="A48" s="201"/>
      <c r="B48" s="197"/>
      <c r="C48" s="202"/>
      <c r="D48" s="2"/>
    </row>
    <row r="49" spans="1:4" ht="29.25" customHeight="1" thickBot="1">
      <c r="A49" s="173" t="s">
        <v>318</v>
      </c>
      <c r="B49" s="3" t="s">
        <v>215</v>
      </c>
      <c r="C49" s="2"/>
      <c r="D49" s="2"/>
    </row>
    <row r="50" spans="1:4" ht="15.75" customHeight="1">
      <c r="A50" s="175" t="s">
        <v>1</v>
      </c>
      <c r="B50" s="322" t="s">
        <v>2</v>
      </c>
      <c r="C50" s="322" t="s">
        <v>309</v>
      </c>
      <c r="D50" s="322" t="s">
        <v>347</v>
      </c>
    </row>
    <row r="51" spans="1:4" ht="32.25" thickBot="1">
      <c r="A51" s="176" t="s">
        <v>310</v>
      </c>
      <c r="B51" s="323"/>
      <c r="C51" s="323"/>
      <c r="D51" s="323"/>
    </row>
    <row r="52" spans="1:4" ht="32.25" thickBot="1">
      <c r="A52" s="193">
        <v>1</v>
      </c>
      <c r="B52" s="199" t="s">
        <v>5</v>
      </c>
      <c r="C52" s="195">
        <v>5300</v>
      </c>
      <c r="D52" s="200">
        <v>5261</v>
      </c>
    </row>
    <row r="53" spans="1:4" ht="16.5" thickBot="1">
      <c r="A53" s="188"/>
      <c r="B53" s="189" t="s">
        <v>216</v>
      </c>
      <c r="C53" s="190">
        <f>C52</f>
        <v>5300</v>
      </c>
      <c r="D53" s="215">
        <f>D52</f>
        <v>5261</v>
      </c>
    </row>
    <row r="54" spans="1:4" ht="16.5" thickBot="1">
      <c r="A54" s="1"/>
      <c r="B54" s="191"/>
      <c r="C54" s="191"/>
      <c r="D54" s="2"/>
    </row>
    <row r="55" spans="1:4" ht="16.5" thickBot="1">
      <c r="A55" s="1"/>
      <c r="B55" s="203" t="s">
        <v>317</v>
      </c>
      <c r="C55" s="204">
        <f>C53+C47+C32+C18+C25+C39</f>
        <v>277068</v>
      </c>
      <c r="D55" s="204">
        <f>D53+D47+D32+D18+D25+D39</f>
        <v>198045</v>
      </c>
    </row>
    <row r="56" spans="1:4" ht="15.75">
      <c r="A56" s="1"/>
      <c r="B56" s="197"/>
      <c r="C56" s="198"/>
      <c r="D56" s="198"/>
    </row>
    <row r="57" spans="1:4" ht="19.5" customHeight="1" thickBot="1">
      <c r="A57" s="173" t="s">
        <v>346</v>
      </c>
      <c r="B57" s="3" t="s">
        <v>217</v>
      </c>
      <c r="C57" s="2"/>
      <c r="D57" s="2"/>
    </row>
    <row r="58" spans="1:4" ht="15.75" customHeight="1">
      <c r="A58" s="175" t="s">
        <v>1</v>
      </c>
      <c r="B58" s="322" t="s">
        <v>2</v>
      </c>
      <c r="C58" s="322" t="s">
        <v>309</v>
      </c>
      <c r="D58" s="322" t="s">
        <v>347</v>
      </c>
    </row>
    <row r="59" spans="1:4" ht="32.25" thickBot="1">
      <c r="A59" s="176" t="s">
        <v>310</v>
      </c>
      <c r="B59" s="323"/>
      <c r="C59" s="323"/>
      <c r="D59" s="323"/>
    </row>
    <row r="60" spans="1:4" ht="47.25">
      <c r="A60" s="205">
        <v>1</v>
      </c>
      <c r="B60" s="206" t="s">
        <v>7</v>
      </c>
      <c r="C60" s="207">
        <v>454645</v>
      </c>
      <c r="D60" s="205">
        <v>336805</v>
      </c>
    </row>
    <row r="61" spans="1:4" ht="47.25">
      <c r="A61" s="182">
        <v>2</v>
      </c>
      <c r="B61" s="208" t="s">
        <v>0</v>
      </c>
      <c r="C61" s="209">
        <v>752934</v>
      </c>
      <c r="D61" s="182">
        <v>557417</v>
      </c>
    </row>
    <row r="62" spans="1:4" ht="15.75" hidden="1">
      <c r="A62" s="6"/>
      <c r="B62" s="208"/>
      <c r="C62" s="209"/>
      <c r="D62" s="182"/>
    </row>
    <row r="63" spans="1:4" ht="15.75">
      <c r="A63" s="6">
        <v>4</v>
      </c>
      <c r="B63" s="208" t="s">
        <v>319</v>
      </c>
      <c r="C63" s="210">
        <f>C64+C65+C66</f>
        <v>75960</v>
      </c>
      <c r="D63" s="210">
        <f>D64+D65+D66</f>
        <v>3960</v>
      </c>
    </row>
    <row r="64" spans="1:4" ht="29.25" customHeight="1">
      <c r="A64" s="6" t="s">
        <v>218</v>
      </c>
      <c r="B64" s="208" t="s">
        <v>219</v>
      </c>
      <c r="C64" s="209">
        <v>72000</v>
      </c>
      <c r="D64" s="182"/>
    </row>
    <row r="65" spans="1:4" ht="15.75">
      <c r="A65" s="6" t="s">
        <v>220</v>
      </c>
      <c r="B65" s="5" t="s">
        <v>221</v>
      </c>
      <c r="C65" s="211">
        <v>3960</v>
      </c>
      <c r="D65" s="182">
        <v>3960</v>
      </c>
    </row>
    <row r="66" spans="1:4" ht="16.5" thickBot="1">
      <c r="A66" s="187"/>
      <c r="B66" s="212"/>
      <c r="C66" s="213"/>
      <c r="D66" s="186"/>
    </row>
    <row r="67" spans="1:4" ht="16.5" thickBot="1">
      <c r="A67" s="188"/>
      <c r="B67" s="214" t="s">
        <v>222</v>
      </c>
      <c r="C67" s="204">
        <f>C66+C65+C64+C62+C61+C60</f>
        <v>1283539</v>
      </c>
      <c r="D67" s="204">
        <f>D66+D65+D64+D62+D61+D60</f>
        <v>898182</v>
      </c>
    </row>
    <row r="68" spans="1:4" ht="15.75">
      <c r="A68" s="1"/>
      <c r="B68" s="2"/>
      <c r="C68" s="2"/>
      <c r="D68" s="2"/>
    </row>
    <row r="69" spans="1:4" ht="16.5" thickBot="1">
      <c r="A69" s="1"/>
      <c r="B69" s="2"/>
      <c r="C69" s="2"/>
      <c r="D69" s="2"/>
    </row>
    <row r="70" spans="1:4" ht="16.5" thickBot="1">
      <c r="A70" s="1"/>
      <c r="B70" s="203" t="s">
        <v>223</v>
      </c>
      <c r="C70" s="204">
        <f>C67+C55</f>
        <v>1560607</v>
      </c>
      <c r="D70" s="204">
        <f>D67+D55</f>
        <v>1096227</v>
      </c>
    </row>
    <row r="74" ht="15.75">
      <c r="B74" s="289" t="s">
        <v>328</v>
      </c>
    </row>
    <row r="75" ht="15.75">
      <c r="B75" s="289" t="s">
        <v>329</v>
      </c>
    </row>
    <row r="78" spans="2:4" ht="15.75">
      <c r="B78" s="289" t="s">
        <v>330</v>
      </c>
      <c r="C78" s="289"/>
      <c r="D78" s="289"/>
    </row>
    <row r="79" spans="2:4" ht="15.75">
      <c r="B79" s="324" t="s">
        <v>331</v>
      </c>
      <c r="C79" s="325"/>
      <c r="D79" s="325"/>
    </row>
  </sheetData>
  <sheetProtection password="B55E" sheet="1" objects="1" scenarios="1" selectLockedCells="1" selectUnlockedCells="1"/>
  <mergeCells count="25">
    <mergeCell ref="A2:C2"/>
    <mergeCell ref="B1:D1"/>
    <mergeCell ref="B6:B7"/>
    <mergeCell ref="C6:C7"/>
    <mergeCell ref="A3:D4"/>
    <mergeCell ref="B44:B45"/>
    <mergeCell ref="C44:C45"/>
    <mergeCell ref="D44:D45"/>
    <mergeCell ref="B50:B51"/>
    <mergeCell ref="C50:C51"/>
    <mergeCell ref="D50:D51"/>
    <mergeCell ref="B79:D79"/>
    <mergeCell ref="B58:B59"/>
    <mergeCell ref="C58:C59"/>
    <mergeCell ref="D58:D59"/>
    <mergeCell ref="B36:B37"/>
    <mergeCell ref="C36:C37"/>
    <mergeCell ref="D36:D37"/>
    <mergeCell ref="D6:D7"/>
    <mergeCell ref="B22:B23"/>
    <mergeCell ref="C22:C23"/>
    <mergeCell ref="D22:D23"/>
    <mergeCell ref="B29:B30"/>
    <mergeCell ref="C29:C30"/>
    <mergeCell ref="D29:D30"/>
  </mergeCells>
  <printOptions/>
  <pageMargins left="0.2" right="0.42" top="0.21" bottom="0.2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8"/>
  <sheetViews>
    <sheetView tabSelected="1" zoomScalePageLayoutView="0" workbookViewId="0" topLeftCell="B1">
      <selection activeCell="M8" sqref="M8"/>
    </sheetView>
  </sheetViews>
  <sheetFormatPr defaultColWidth="9.140625" defaultRowHeight="12.75"/>
  <cols>
    <col min="1" max="1" width="5.57421875" style="216" hidden="1" customWidth="1"/>
    <col min="2" max="2" width="54.57421875" style="216" customWidth="1"/>
    <col min="3" max="3" width="11.8515625" style="216" customWidth="1"/>
    <col min="4" max="4" width="9.00390625" style="216" bestFit="1" customWidth="1"/>
    <col min="5" max="7" width="10.421875" style="216" bestFit="1" customWidth="1"/>
    <col min="8" max="8" width="11.7109375" style="216" bestFit="1" customWidth="1"/>
    <col min="9" max="16384" width="9.140625" style="216" customWidth="1"/>
  </cols>
  <sheetData>
    <row r="1" spans="3:4" ht="15" customHeight="1">
      <c r="C1" s="331" t="s">
        <v>8</v>
      </c>
      <c r="D1" s="325"/>
    </row>
    <row r="2" spans="2:4" ht="34.5" customHeight="1">
      <c r="B2" s="329" t="s">
        <v>349</v>
      </c>
      <c r="C2" s="329"/>
      <c r="D2" s="329"/>
    </row>
    <row r="3" spans="2:4" ht="15.75">
      <c r="B3" s="330"/>
      <c r="C3" s="330"/>
      <c r="D3" s="330"/>
    </row>
    <row r="4" spans="2:4" ht="15.75" hidden="1">
      <c r="B4" s="218"/>
      <c r="C4" s="219"/>
      <c r="D4" s="219"/>
    </row>
    <row r="5" spans="2:4" s="222" customFormat="1" ht="18.75" thickBot="1">
      <c r="B5" s="220" t="s">
        <v>231</v>
      </c>
      <c r="C5" s="221"/>
      <c r="D5" s="221"/>
    </row>
    <row r="6" spans="2:4" ht="21.75" thickBot="1">
      <c r="B6" s="223" t="s">
        <v>2</v>
      </c>
      <c r="C6" s="282" t="s">
        <v>309</v>
      </c>
      <c r="D6" s="283" t="s">
        <v>348</v>
      </c>
    </row>
    <row r="7" spans="2:4" ht="15.75">
      <c r="B7" s="224" t="s">
        <v>269</v>
      </c>
      <c r="C7" s="280" t="str">
        <f>C8</f>
        <v>0</v>
      </c>
      <c r="D7" s="281"/>
    </row>
    <row r="8" spans="2:4" ht="15.75" customHeight="1" hidden="1">
      <c r="B8" s="226" t="s">
        <v>270</v>
      </c>
      <c r="C8" s="227" t="s">
        <v>271</v>
      </c>
      <c r="D8" s="228">
        <v>0</v>
      </c>
    </row>
    <row r="9" spans="2:4" ht="15.75">
      <c r="B9" s="229" t="s">
        <v>272</v>
      </c>
      <c r="C9" s="230">
        <f>C10+C11</f>
        <v>1663811</v>
      </c>
      <c r="D9" s="230">
        <f>D10+D11</f>
        <v>1238008</v>
      </c>
    </row>
    <row r="10" spans="2:4" ht="15.75">
      <c r="B10" s="231" t="s">
        <v>273</v>
      </c>
      <c r="C10" s="232">
        <v>1201931</v>
      </c>
      <c r="D10" s="233">
        <v>909364</v>
      </c>
    </row>
    <row r="11" spans="2:4" ht="15.75">
      <c r="B11" s="234" t="s">
        <v>274</v>
      </c>
      <c r="C11" s="235">
        <v>461880</v>
      </c>
      <c r="D11" s="233">
        <v>328644</v>
      </c>
    </row>
    <row r="12" spans="2:4" ht="15.75">
      <c r="B12" s="229" t="s">
        <v>275</v>
      </c>
      <c r="C12" s="230">
        <f>C13</f>
        <v>-11264</v>
      </c>
      <c r="D12" s="230">
        <f>D13</f>
        <v>16735</v>
      </c>
    </row>
    <row r="13" spans="2:4" ht="15.75">
      <c r="B13" s="234" t="s">
        <v>276</v>
      </c>
      <c r="C13" s="235">
        <v>-11264</v>
      </c>
      <c r="D13" s="233">
        <v>16735</v>
      </c>
    </row>
    <row r="14" spans="2:4" ht="15.75">
      <c r="B14" s="236" t="s">
        <v>277</v>
      </c>
      <c r="C14" s="230">
        <f>C15+C16</f>
        <v>8396</v>
      </c>
      <c r="D14" s="230">
        <f>D15+D16</f>
        <v>-45475</v>
      </c>
    </row>
    <row r="15" spans="2:4" ht="15.75">
      <c r="B15" s="237" t="s">
        <v>278</v>
      </c>
      <c r="C15" s="238">
        <v>8396</v>
      </c>
      <c r="D15" s="233">
        <v>8396</v>
      </c>
    </row>
    <row r="16" spans="2:4" ht="16.5" thickBot="1">
      <c r="B16" s="239" t="s">
        <v>279</v>
      </c>
      <c r="C16" s="240"/>
      <c r="D16" s="241">
        <v>-53871</v>
      </c>
    </row>
    <row r="17" spans="2:4" ht="16.5" thickBot="1">
      <c r="B17" s="242" t="s">
        <v>280</v>
      </c>
      <c r="C17" s="243">
        <f>C14+C12+C9</f>
        <v>1660943</v>
      </c>
      <c r="D17" s="243">
        <f>D14+D12+D9</f>
        <v>1209268</v>
      </c>
    </row>
    <row r="18" spans="2:4" ht="15.75">
      <c r="B18" s="244"/>
      <c r="C18" s="245"/>
      <c r="D18" s="292">
        <f>D30-D17</f>
        <v>0</v>
      </c>
    </row>
    <row r="19" spans="2:4" ht="16.5" thickBot="1">
      <c r="B19" s="220" t="s">
        <v>281</v>
      </c>
      <c r="C19" s="245"/>
      <c r="D19" s="217"/>
    </row>
    <row r="20" spans="2:4" ht="21.75" thickBot="1">
      <c r="B20" s="223" t="s">
        <v>2</v>
      </c>
      <c r="C20" s="282" t="s">
        <v>309</v>
      </c>
      <c r="D20" s="283" t="s">
        <v>348</v>
      </c>
    </row>
    <row r="21" spans="2:4" ht="15.75">
      <c r="B21" s="246" t="s">
        <v>282</v>
      </c>
      <c r="C21" s="225">
        <f>C22+C23+C24+C25+C26</f>
        <v>450616</v>
      </c>
      <c r="D21" s="225">
        <f>D22+D23+D24+D25+D26</f>
        <v>300485</v>
      </c>
    </row>
    <row r="22" spans="2:4" ht="15.75">
      <c r="B22" s="247" t="s">
        <v>283</v>
      </c>
      <c r="C22" s="248">
        <v>23314</v>
      </c>
      <c r="D22" s="249">
        <v>10212</v>
      </c>
    </row>
    <row r="23" spans="2:4" ht="15.75">
      <c r="B23" s="247" t="s">
        <v>284</v>
      </c>
      <c r="C23" s="248">
        <v>253596</v>
      </c>
      <c r="D23" s="249">
        <v>227692</v>
      </c>
    </row>
    <row r="24" spans="2:4" ht="17.25" customHeight="1">
      <c r="B24" s="247" t="s">
        <v>285</v>
      </c>
      <c r="C24" s="248">
        <v>51118</v>
      </c>
      <c r="D24" s="249">
        <v>42202</v>
      </c>
    </row>
    <row r="25" spans="2:4" ht="15.75">
      <c r="B25" s="247" t="s">
        <v>286</v>
      </c>
      <c r="C25" s="248">
        <v>46628</v>
      </c>
      <c r="D25" s="249">
        <v>16419</v>
      </c>
    </row>
    <row r="26" spans="2:4" ht="15.75">
      <c r="B26" s="250" t="s">
        <v>287</v>
      </c>
      <c r="C26" s="248">
        <v>75960</v>
      </c>
      <c r="D26" s="249">
        <v>3960</v>
      </c>
    </row>
    <row r="27" spans="2:4" ht="15.75">
      <c r="B27" s="246" t="s">
        <v>288</v>
      </c>
      <c r="C27" s="225">
        <f>C28+C29</f>
        <v>1210327</v>
      </c>
      <c r="D27" s="225">
        <f>D28+D29</f>
        <v>908783</v>
      </c>
    </row>
    <row r="28" spans="2:4" ht="15.75">
      <c r="B28" s="247" t="s">
        <v>286</v>
      </c>
      <c r="C28" s="248">
        <v>2748</v>
      </c>
      <c r="D28" s="249">
        <v>14561</v>
      </c>
    </row>
    <row r="29" spans="2:4" ht="16.5" thickBot="1">
      <c r="B29" s="250" t="s">
        <v>287</v>
      </c>
      <c r="C29" s="288">
        <v>1207579</v>
      </c>
      <c r="D29" s="251">
        <v>894222</v>
      </c>
    </row>
    <row r="30" spans="2:4" ht="16.5" thickBot="1">
      <c r="B30" s="242" t="s">
        <v>289</v>
      </c>
      <c r="C30" s="252">
        <f>C27+C21</f>
        <v>1660943</v>
      </c>
      <c r="D30" s="252">
        <f>D27+D21</f>
        <v>1209268</v>
      </c>
    </row>
    <row r="31" spans="2:4" ht="15.75">
      <c r="B31" s="244"/>
      <c r="C31" s="253"/>
      <c r="D31" s="253"/>
    </row>
    <row r="32" spans="2:4" ht="16.5" customHeight="1" thickBot="1">
      <c r="B32" s="254" t="s">
        <v>290</v>
      </c>
      <c r="C32" s="255"/>
      <c r="D32" s="255"/>
    </row>
    <row r="33" spans="2:4" ht="21.75" thickBot="1">
      <c r="B33" s="223" t="s">
        <v>2</v>
      </c>
      <c r="C33" s="282" t="s">
        <v>309</v>
      </c>
      <c r="D33" s="283" t="s">
        <v>348</v>
      </c>
    </row>
    <row r="34" spans="2:4" ht="16.5" thickBot="1">
      <c r="B34" s="256" t="s">
        <v>6</v>
      </c>
      <c r="C34" s="257">
        <f>C35</f>
        <v>450616</v>
      </c>
      <c r="D34" s="257">
        <f>D35</f>
        <v>300485</v>
      </c>
    </row>
    <row r="35" spans="2:4" ht="15.75">
      <c r="B35" s="258" t="s">
        <v>291</v>
      </c>
      <c r="C35" s="259">
        <f>C36+C38+C37</f>
        <v>450616</v>
      </c>
      <c r="D35" s="260">
        <f>D36+D38+D37</f>
        <v>300485</v>
      </c>
    </row>
    <row r="36" spans="2:4" ht="15.75">
      <c r="B36" s="261" t="s">
        <v>292</v>
      </c>
      <c r="C36" s="261">
        <v>276705</v>
      </c>
      <c r="D36" s="262">
        <v>126574</v>
      </c>
    </row>
    <row r="37" spans="2:4" ht="15.75">
      <c r="B37" s="261" t="s">
        <v>293</v>
      </c>
      <c r="C37" s="261">
        <v>31881</v>
      </c>
      <c r="D37" s="262">
        <v>31881</v>
      </c>
    </row>
    <row r="38" spans="2:4" ht="16.5" thickBot="1">
      <c r="B38" s="263" t="s">
        <v>294</v>
      </c>
      <c r="C38" s="264">
        <v>142030</v>
      </c>
      <c r="D38" s="265">
        <v>142030</v>
      </c>
    </row>
    <row r="39" spans="2:4" ht="16.5" thickBot="1">
      <c r="B39" s="266" t="s">
        <v>295</v>
      </c>
      <c r="C39" s="257">
        <f>C40+C41</f>
        <v>1210327</v>
      </c>
      <c r="D39" s="257">
        <f>D40+D41</f>
        <v>908783</v>
      </c>
    </row>
    <row r="40" spans="2:4" ht="63">
      <c r="B40" s="267" t="s">
        <v>7</v>
      </c>
      <c r="C40" s="268">
        <v>461611</v>
      </c>
      <c r="D40" s="269">
        <v>343765</v>
      </c>
    </row>
    <row r="41" spans="2:4" ht="63">
      <c r="B41" s="270" t="s">
        <v>0</v>
      </c>
      <c r="C41" s="271">
        <v>748716</v>
      </c>
      <c r="D41" s="272">
        <v>565018</v>
      </c>
    </row>
    <row r="42" spans="2:4" ht="16.5" thickBot="1">
      <c r="B42" s="273"/>
      <c r="C42" s="273"/>
      <c r="D42" s="265"/>
    </row>
    <row r="43" spans="2:4" ht="16.5" thickBot="1">
      <c r="B43" s="256" t="s">
        <v>289</v>
      </c>
      <c r="C43" s="257">
        <f>C34+C39</f>
        <v>1660943</v>
      </c>
      <c r="D43" s="257">
        <f>D34+D39</f>
        <v>1209268</v>
      </c>
    </row>
    <row r="44" ht="15" customHeight="1"/>
    <row r="45" spans="2:3" s="276" customFormat="1" ht="15" customHeight="1">
      <c r="B45" s="274"/>
      <c r="C45" s="275"/>
    </row>
    <row r="46" spans="2:3" s="276" customFormat="1" ht="15" customHeight="1">
      <c r="B46" s="277"/>
      <c r="C46" s="278"/>
    </row>
    <row r="47" spans="2:3" s="276" customFormat="1" ht="15" customHeight="1">
      <c r="B47" s="273"/>
      <c r="C47" s="279"/>
    </row>
    <row r="48" spans="2:3" s="276" customFormat="1" ht="15" customHeight="1">
      <c r="B48" s="273"/>
      <c r="C48" s="279"/>
    </row>
    <row r="49" s="276" customFormat="1" ht="15" customHeight="1"/>
    <row r="50" s="276" customFormat="1" ht="15" customHeight="1"/>
  </sheetData>
  <sheetProtection password="B55E" sheet="1" objects="1" scenarios="1" selectLockedCells="1" selectUnlockedCells="1"/>
  <mergeCells count="3">
    <mergeCell ref="B2:D2"/>
    <mergeCell ref="B3:D3"/>
    <mergeCell ref="C1:D1"/>
  </mergeCells>
  <printOptions/>
  <pageMargins left="0.2" right="0.75" top="0.23" bottom="0.36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2016-11-09T07:02:44Z</cp:lastPrinted>
  <dcterms:created xsi:type="dcterms:W3CDTF">2006-12-05T11:18:07Z</dcterms:created>
  <dcterms:modified xsi:type="dcterms:W3CDTF">2016-11-09T07:05:30Z</dcterms:modified>
  <cp:category/>
  <cp:version/>
  <cp:contentType/>
  <cp:contentStatus/>
</cp:coreProperties>
</file>