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3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definedNames/>
  <calcPr fullCalcOnLoad="1"/>
</workbook>
</file>

<file path=xl/sharedStrings.xml><?xml version="1.0" encoding="utf-8"?>
<sst xmlns="http://schemas.openxmlformats.org/spreadsheetml/2006/main" count="425" uniqueCount="329">
  <si>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</si>
  <si>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</si>
  <si>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</si>
  <si>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</si>
  <si>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</si>
  <si>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</si>
  <si>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</si>
  <si>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</si>
  <si>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</si>
  <si>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</si>
  <si>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</si>
  <si>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</si>
  <si>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</si>
  <si>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</si>
  <si>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</si>
  <si>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</si>
  <si>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</si>
  <si>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</si>
  <si>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</si>
  <si>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</si>
  <si>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</si>
  <si>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</si>
  <si>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</si>
  <si>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</si>
  <si>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</si>
  <si>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</si>
  <si>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</si>
  <si>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</si>
  <si>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</si>
  <si>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</si>
  <si>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</si>
  <si>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</si>
  <si>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</si>
  <si>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</si>
  <si>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</si>
  <si>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</si>
  <si>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</si>
  <si>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</si>
  <si>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</si>
  <si>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</si>
  <si>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</si>
  <si>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</si>
  <si>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</si>
  <si>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</si>
  <si>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</si>
  <si>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</si>
  <si>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</si>
  <si>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</si>
  <si>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</si>
  <si>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</si>
  <si>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</si>
  <si>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</si>
  <si>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</si>
  <si>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</si>
  <si>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</si>
  <si>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</si>
  <si>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</si>
  <si>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</si>
  <si>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</si>
  <si>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</si>
  <si>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</si>
  <si>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</si>
  <si>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</si>
  <si>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</si>
  <si>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</si>
  <si>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</si>
  <si>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</si>
  <si>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</si>
  <si>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</si>
  <si>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</si>
  <si>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</si>
  <si>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</si>
  <si>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</si>
  <si>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</si>
  <si>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</si>
  <si>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</si>
  <si>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</si>
  <si>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</si>
  <si>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</si>
  <si>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</si>
  <si>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</si>
  <si>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</si>
  <si>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</si>
  <si>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</si>
  <si>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</si>
  <si>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</si>
  <si>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</si>
  <si>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</si>
  <si>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</si>
  <si>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</si>
  <si>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</si>
  <si>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</si>
  <si>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</si>
  <si>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</si>
  <si>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</si>
  <si>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</si>
  <si>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</si>
  <si>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</si>
  <si>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</si>
  <si>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</si>
  <si>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</si>
  <si>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</si>
  <si>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</si>
  <si>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</si>
  <si>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</si>
  <si>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</si>
  <si>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</si>
  <si>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</si>
  <si>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</si>
  <si>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</si>
  <si>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</si>
  <si>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</si>
  <si>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</si>
  <si>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</si>
  <si>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</si>
  <si>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</si>
  <si>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</si>
  <si>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</si>
  <si>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</si>
  <si>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</si>
  <si>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</si>
  <si>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ІV.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</si>
  <si>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</si>
  <si>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</si>
  <si>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</si>
  <si>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</si>
  <si>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</si>
  <si>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</si>
  <si>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</si>
  <si>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</si>
  <si>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</si>
  <si>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</si>
  <si>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</si>
  <si>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</si>
  <si>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</si>
  <si>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</si>
  <si>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</si>
  <si>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</si>
  <si>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</si>
  <si>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</si>
  <si>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</si>
  <si>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</si>
  <si>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</si>
  <si>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</si>
  <si>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</si>
  <si>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</si>
  <si>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</si>
  <si>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</si>
  <si>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</si>
  <si>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</si>
  <si>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</si>
  <si>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</si>
  <si>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</si>
  <si>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</si>
  <si>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</si>
  <si>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</si>
  <si>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</si>
  <si>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</si>
  <si>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</si>
  <si>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</si>
  <si>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</si>
  <si>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</si>
  <si>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</si>
  <si>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</si>
  <si>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</si>
  <si>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</si>
  <si>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</si>
  <si>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</si>
  <si>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</si>
  <si>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</si>
  <si>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</si>
  <si>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</si>
  <si>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</si>
  <si>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</si>
  <si>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</si>
  <si>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</si>
  <si>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</si>
  <si>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</si>
  <si>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</si>
  <si>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</si>
  <si>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</si>
  <si>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</si>
  <si>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</si>
  <si>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</si>
  <si>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</si>
  <si>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</si>
  <si>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</si>
  <si>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</si>
  <si>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</si>
  <si>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</si>
  <si>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</si>
  <si>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</si>
  <si>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</si>
  <si>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</si>
  <si>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</si>
  <si>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</si>
  <si>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</si>
  <si>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</si>
  <si>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</si>
  <si>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</si>
  <si>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</si>
  <si>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</si>
  <si>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</si>
  <si>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</si>
  <si>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транспортни средства</t>
  </si>
  <si>
    <t>Капиталови разходи от целеви средства</t>
  </si>
  <si>
    <t>Благоустрояване общински пазар гр. Брусарци</t>
  </si>
  <si>
    <t>Изграждане дренаж около сграда на НЧ "Христо Ботев 1929" с. Дондуково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</si>
  <si>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</si>
  <si>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</si>
  <si>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</si>
  <si>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Закупуване автомобил- пикап за нуждите на Домашен социален патронаж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</si>
  <si>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</si>
  <si>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</si>
  <si>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</si>
  <si>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</si>
  <si>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</si>
  <si>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>IІІ.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</si>
  <si>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</si>
  <si>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</si>
  <si>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</si>
  <si>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</si>
  <si>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</si>
  <si>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Изграждане покрито многофункционално спортно игрище в СОУ Христо Ботев гр. Брусарци</t>
  </si>
  <si>
    <t>Проект "Център за иновативни комплексни социални услуги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</si>
  <si>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</si>
  <si>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</si>
  <si>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</si>
  <si>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</si>
  <si>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4.3.</t>
  </si>
  <si>
    <t xml:space="preserve"> Ремонт на работни помещения</t>
  </si>
  <si>
    <t>Всичко извънбюджетни средства:</t>
  </si>
  <si>
    <t>ВСИЧКО КАПИТАЛОВИ РАЗХОДИ</t>
  </si>
  <si>
    <t>61-00</t>
  </si>
  <si>
    <t>62-00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</si>
  <si>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</si>
  <si>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</si>
  <si>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</si>
  <si>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</si>
  <si>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</si>
  <si>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</si>
  <si>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</si>
  <si>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</si>
  <si>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</si>
  <si>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</si>
  <si>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</si>
  <si>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</si>
  <si>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</si>
  <si>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</si>
  <si>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</si>
  <si>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</si>
  <si>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</si>
  <si>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</si>
  <si>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</si>
  <si>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>трансфер</t>
  </si>
  <si>
    <t>твременнен безлихвен заем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</si>
  <si>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</si>
  <si>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</si>
  <si>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</si>
  <si>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</si>
  <si>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</si>
  <si>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</si>
  <si>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</si>
  <si>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</si>
  <si>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</si>
  <si>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</si>
  <si>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</si>
  <si>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>ПЛАН</t>
  </si>
  <si>
    <t>Всичко капиталови разходи по бюджета на  общината:</t>
  </si>
  <si>
    <t>налични на 29.02.2016</t>
  </si>
  <si>
    <t>Налични на 29.02.2016</t>
  </si>
  <si>
    <t xml:space="preserve">Трансфер </t>
  </si>
  <si>
    <t>61-64</t>
  </si>
  <si>
    <t>713 Спорт за всички</t>
  </si>
  <si>
    <t>759 Д-ги дейности по културата</t>
  </si>
  <si>
    <t xml:space="preserve">Уточнен  план 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</si>
  <si>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</si>
  <si>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</si>
  <si>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изграждане на инфраструктурни обекти</t>
  </si>
  <si>
    <t>Към  отчета на бюджета за 03. 2016 г. на Община Брусарци</t>
  </si>
  <si>
    <t xml:space="preserve">          Отчета  на Община Брусарци за периода 01.01.2016  - 31.03.2016 г. възлиза на 786519 лв. в приход и разход. </t>
  </si>
  <si>
    <t>Аналитично разпределение приходите за м.03. 2016 г. е както следва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</si>
  <si>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</si>
  <si>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</si>
  <si>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</si>
  <si>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Разходната част на общинския бюджет  възлиза на 786519 лв.,в т. ч.:</t>
  </si>
  <si>
    <t>ПРИХОДИ ПО БЮДЖЕТА НА ОБЩИНА БРУСАРЦИ ЗА МЕСЕЦ МАРТ 2016г.</t>
  </si>
  <si>
    <t>Отчет 03.2016</t>
  </si>
  <si>
    <t>Получени целеви трансфери</t>
  </si>
  <si>
    <t>31-28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</si>
  <si>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</si>
  <si>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</si>
  <si>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</si>
  <si>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на Община Брусарци за месец Март 2016г.</t>
  </si>
  <si>
    <t>на Община Брусарци за м. Март 2016г.</t>
  </si>
  <si>
    <t>НА КАПИТАЛОВИТЕ РАЗХОДИ НА ОБЩИНА БРУСАРЦИ ЗА МАРТ  2016 г.</t>
  </si>
  <si>
    <t>ИНДИКАТИВЕН ОБОЩЕН РАЗЧЕТ ЗА СМЕТКИТЕ ОТ  ЕС  НА               ОБЩИНА БРУСАРЦИ ЗА М. МАРТ 2016Г.</t>
  </si>
  <si>
    <t>%</t>
  </si>
  <si>
    <t>СОБСТВЕНИ ПРИХОДИ</t>
  </si>
  <si>
    <t>Лихви</t>
  </si>
  <si>
    <t>0</t>
  </si>
  <si>
    <t>ТРАНСФЕРИ</t>
  </si>
  <si>
    <t>Трансфери м/у бюджетни и сметки за средства от ЕС</t>
  </si>
  <si>
    <t xml:space="preserve">Трансфери(субсидии,вн.)м/у бюдж.с/ки </t>
  </si>
  <si>
    <t>ВРЕМЕННИ БЕЗЛИХВЕНИ ЗАЕМИ</t>
  </si>
  <si>
    <t>Врем.безл.заеми м/у бюдж.и извънб.с/ки</t>
  </si>
  <si>
    <t>ВСИЧКО ОПЕРАЦИИ С ФИНАНСОВИ  АКТИВИ</t>
  </si>
  <si>
    <t xml:space="preserve">Наличност в началото на периода </t>
  </si>
  <si>
    <t>Наличност в края на периода</t>
  </si>
  <si>
    <t xml:space="preserve">ВСИЧКО ПРИХОДИ ПО БЮДЖЕТА </t>
  </si>
  <si>
    <t>РАЗХОДИ ПО ФУНКЦИИ И ПАРАГРАФИ</t>
  </si>
  <si>
    <t xml:space="preserve">Соц. осигуряване, подпомагане и грижи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</si>
  <si>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</si>
  <si>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</si>
  <si>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</si>
  <si>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</si>
  <si>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Капиталови разходи  </t>
  </si>
  <si>
    <t xml:space="preserve">Жил.стр., благоустр., комун.ст-во и ок.среда </t>
  </si>
  <si>
    <t xml:space="preserve">ВСИЧКО РАЗХОДИ ПО БЮДЖЕТА </t>
  </si>
  <si>
    <t>ПЛАН И РАЗХОДИ ПО ПРОЕКТИ И ОПЕРАТИВНИ ПРОГРАМИ</t>
  </si>
  <si>
    <t>Соц. осигуряване, подпомагане и грижи в т.ч. :</t>
  </si>
  <si>
    <t>1. Център за социални услуги "Независим живот"</t>
  </si>
  <si>
    <t>2. Нови възможности за грижа</t>
  </si>
  <si>
    <t>3. Обучение и заетост на младите хора</t>
  </si>
  <si>
    <t>"Обновяване и развитие на селските райони" ДФЗ</t>
  </si>
  <si>
    <t>Отчет за 03.2016г.</t>
  </si>
  <si>
    <t>Индикативен разчет на средствата от ЕС</t>
  </si>
  <si>
    <t>Уточнен план</t>
  </si>
  <si>
    <r>
      <t xml:space="preserve">обезщетения и помощи по </t>
    </r>
    <r>
      <rPr>
        <sz val="12"/>
        <color indexed="8"/>
        <rFont val="Times New Roman CYR"/>
        <family val="0"/>
      </rPr>
      <t>решение на общинския съвет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</si>
</sst>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7"/>
      <color indexed="8"/>
      <name val="Times New Roman"/>
      <family val="1"/>
    </font>
    <font>
      <sz val="11"/>
      <color indexed="8"/>
      <name val="StempelGaramond Roman"/>
      <family val="1"/>
    </font>
    <font>
      <sz val="10"/>
      <color indexed="8"/>
      <name val="Albertus MT Lt"/>
      <family val="1"/>
    </font>
    <font>
      <sz val="12"/>
      <color indexed="8"/>
      <name val="Arial"/>
      <family val="0"/>
    </font>
    <font>
      <b/>
      <sz val="11"/>
      <color indexed="8"/>
      <name val="Times New Roman"/>
      <family val="1"/>
    </font>
    <font>
      <sz val="14"/>
      <name val="Arial"/>
      <family val="0"/>
    </font>
    <font>
      <b/>
      <sz val="12"/>
      <color indexed="8"/>
      <name val="Albertus MT Lt"/>
      <family val="1"/>
    </font>
    <font>
      <sz val="10.5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Hebar"/>
      <family val="0"/>
    </font>
    <font>
      <sz val="12"/>
      <color indexed="8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Hebar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0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4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5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21" fillId="0" borderId="1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2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wrapText="1"/>
    </xf>
    <xf numFmtId="0" fontId="27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10" fillId="0" borderId="0" xfId="0" applyFont="1" applyFill="1" applyBorder="1" applyAlignment="1" applyProtection="1">
      <alignment horizontal="left" wrapText="1"/>
      <protection/>
    </xf>
    <xf numFmtId="0" fontId="10" fillId="0" borderId="4" xfId="0" applyFont="1" applyFill="1" applyBorder="1" applyAlignment="1" applyProtection="1">
      <alignment horizontal="center" wrapText="1"/>
      <protection/>
    </xf>
    <xf numFmtId="1" fontId="10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 wrapText="1" indent="1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1" fontId="11" fillId="0" borderId="1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  <protection/>
    </xf>
    <xf numFmtId="1" fontId="1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1" fontId="11" fillId="0" borderId="13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 quotePrefix="1">
      <alignment horizontal="left" wrapText="1"/>
      <protection/>
    </xf>
    <xf numFmtId="1" fontId="11" fillId="0" borderId="13" xfId="0" applyNumberFormat="1" applyFont="1" applyFill="1" applyBorder="1" applyAlignment="1" applyProtection="1" quotePrefix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 horizontal="justify" vertical="top" wrapText="1"/>
    </xf>
    <xf numFmtId="1" fontId="11" fillId="0" borderId="14" xfId="0" applyNumberFormat="1" applyFont="1" applyFill="1" applyBorder="1" applyAlignment="1" applyProtection="1" quotePrefix="1">
      <alignment horizontal="center"/>
      <protection/>
    </xf>
    <xf numFmtId="0" fontId="9" fillId="0" borderId="7" xfId="0" applyFont="1" applyBorder="1" applyAlignment="1">
      <alignment horizontal="justify" vertical="top" wrapText="1"/>
    </xf>
    <xf numFmtId="1" fontId="11" fillId="0" borderId="15" xfId="0" applyNumberFormat="1" applyFont="1" applyFill="1" applyBorder="1" applyAlignment="1" applyProtection="1" quotePrefix="1">
      <alignment horizontal="center"/>
      <protection/>
    </xf>
    <xf numFmtId="1" fontId="11" fillId="0" borderId="7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center" wrapText="1"/>
      <protection/>
    </xf>
    <xf numFmtId="1" fontId="10" fillId="0" borderId="18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  <protection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1" fontId="10" fillId="0" borderId="0" xfId="0" applyNumberFormat="1" applyFont="1" applyFill="1" applyBorder="1" applyAlignment="1">
      <alignment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left" wrapText="1"/>
      <protection/>
    </xf>
    <xf numFmtId="0" fontId="11" fillId="0" borderId="1" xfId="0" applyFont="1" applyFill="1" applyBorder="1" applyAlignment="1" applyProtection="1" quotePrefix="1">
      <alignment horizontal="left" wrapText="1" indent="2"/>
      <protection/>
    </xf>
    <xf numFmtId="1" fontId="11" fillId="0" borderId="19" xfId="0" applyNumberFormat="1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11" fillId="0" borderId="20" xfId="0" applyFont="1" applyFill="1" applyBorder="1" applyAlignment="1" applyProtection="1" quotePrefix="1">
      <alignment horizontal="left" wrapText="1" indent="2"/>
      <protection/>
    </xf>
    <xf numFmtId="0" fontId="11" fillId="0" borderId="2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1" fontId="1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wrapText="1"/>
      <protection/>
    </xf>
    <xf numFmtId="0" fontId="10" fillId="0" borderId="9" xfId="0" applyFont="1" applyBorder="1" applyAlignment="1">
      <alignment/>
    </xf>
    <xf numFmtId="0" fontId="11" fillId="0" borderId="1" xfId="0" applyFont="1" applyFill="1" applyBorder="1" applyAlignment="1" applyProtection="1">
      <alignment horizontal="left" wrapText="1"/>
      <protection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30" fillId="0" borderId="9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0" fillId="0" borderId="9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2" fontId="11" fillId="0" borderId="16" xfId="0" applyNumberFormat="1" applyFont="1" applyBorder="1" applyAlignment="1">
      <alignment vertical="center"/>
    </xf>
    <xf numFmtId="1" fontId="11" fillId="0" borderId="24" xfId="0" applyNumberFormat="1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 indent="2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31" fillId="0" borderId="7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2" fillId="0" borderId="23" xfId="15" applyFont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top" wrapText="1"/>
    </xf>
    <xf numFmtId="3" fontId="32" fillId="0" borderId="23" xfId="15" applyNumberFormat="1" applyFont="1" applyBorder="1" applyAlignment="1">
      <alignment horizontal="center" vertical="center"/>
      <protection/>
    </xf>
    <xf numFmtId="3" fontId="33" fillId="0" borderId="0" xfId="15" applyNumberFormat="1" applyFont="1" applyBorder="1" applyAlignment="1" applyProtection="1">
      <alignment horizontal="center" vertical="center"/>
      <protection/>
    </xf>
    <xf numFmtId="0" fontId="34" fillId="0" borderId="0" xfId="22" applyFont="1">
      <alignment/>
      <protection/>
    </xf>
    <xf numFmtId="0" fontId="32" fillId="0" borderId="25" xfId="15" applyFont="1" applyBorder="1" applyAlignment="1">
      <alignment horizontal="center" vertical="center"/>
      <protection/>
    </xf>
    <xf numFmtId="0" fontId="10" fillId="0" borderId="6" xfId="0" applyFont="1" applyBorder="1" applyAlignment="1">
      <alignment horizontal="center" vertical="top" wrapText="1"/>
    </xf>
    <xf numFmtId="1" fontId="32" fillId="0" borderId="25" xfId="15" applyNumberFormat="1" applyFont="1" applyBorder="1" applyAlignment="1">
      <alignment horizontal="center" vertical="center"/>
      <protection/>
    </xf>
    <xf numFmtId="1" fontId="33" fillId="0" borderId="0" xfId="15" applyNumberFormat="1" applyFont="1" applyBorder="1" applyAlignment="1" applyProtection="1">
      <alignment horizontal="center" vertical="center"/>
      <protection/>
    </xf>
    <xf numFmtId="0" fontId="33" fillId="0" borderId="6" xfId="15" applyFont="1" applyBorder="1" applyAlignment="1">
      <alignment horizontal="center" vertical="center"/>
      <protection/>
    </xf>
    <xf numFmtId="0" fontId="33" fillId="0" borderId="9" xfId="15" applyFont="1" applyBorder="1" applyAlignment="1">
      <alignment horizontal="center" vertical="center" wrapText="1"/>
      <protection/>
    </xf>
    <xf numFmtId="3" fontId="35" fillId="0" borderId="9" xfId="15" applyNumberFormat="1" applyFont="1" applyFill="1" applyBorder="1" applyAlignment="1" quotePrefix="1">
      <alignment horizontal="center" vertical="center"/>
      <protection/>
    </xf>
    <xf numFmtId="3" fontId="35" fillId="0" borderId="0" xfId="15" applyNumberFormat="1" applyFont="1" applyFill="1" applyBorder="1" applyAlignment="1" applyProtection="1" quotePrefix="1">
      <alignment horizontal="center" vertical="center"/>
      <protection/>
    </xf>
    <xf numFmtId="3" fontId="32" fillId="0" borderId="0" xfId="15" applyNumberFormat="1" applyFont="1" applyBorder="1" applyAlignment="1" applyProtection="1">
      <alignment horizontal="right" vertical="center"/>
      <protection/>
    </xf>
    <xf numFmtId="0" fontId="37" fillId="0" borderId="0" xfId="22" applyFont="1">
      <alignment/>
      <protection/>
    </xf>
    <xf numFmtId="0" fontId="36" fillId="0" borderId="0" xfId="0" applyFont="1" applyAlignment="1">
      <alignment/>
    </xf>
    <xf numFmtId="191" fontId="33" fillId="0" borderId="26" xfId="16" applyNumberFormat="1" applyFont="1" applyFill="1" applyBorder="1" applyAlignment="1" quotePrefix="1">
      <alignment horizontal="right" vertical="center"/>
      <protection/>
    </xf>
    <xf numFmtId="0" fontId="33" fillId="0" borderId="27" xfId="16" applyFont="1" applyFill="1" applyBorder="1" applyAlignment="1">
      <alignment horizontal="left" vertical="center" wrapText="1"/>
      <protection/>
    </xf>
    <xf numFmtId="3" fontId="33" fillId="0" borderId="28" xfId="15" applyNumberFormat="1" applyFont="1" applyBorder="1" applyAlignment="1" applyProtection="1">
      <alignment horizontal="right" vertical="center"/>
      <protection/>
    </xf>
    <xf numFmtId="3" fontId="33" fillId="0" borderId="0" xfId="15" applyNumberFormat="1" applyFont="1" applyBorder="1" applyAlignment="1" applyProtection="1">
      <alignment horizontal="right" vertical="center"/>
      <protection/>
    </xf>
    <xf numFmtId="191" fontId="33" fillId="0" borderId="26" xfId="16" applyNumberFormat="1" applyFont="1" applyFill="1" applyBorder="1" applyAlignment="1" quotePrefix="1">
      <alignment horizontal="right"/>
      <protection/>
    </xf>
    <xf numFmtId="0" fontId="33" fillId="0" borderId="27" xfId="16" applyFont="1" applyFill="1" applyBorder="1" applyAlignment="1">
      <alignment wrapText="1"/>
      <protection/>
    </xf>
    <xf numFmtId="3" fontId="33" fillId="0" borderId="29" xfId="15" applyNumberFormat="1" applyFont="1" applyBorder="1" applyAlignment="1" applyProtection="1">
      <alignment horizontal="right" vertical="center"/>
      <protection/>
    </xf>
    <xf numFmtId="49" fontId="33" fillId="0" borderId="26" xfId="16" applyNumberFormat="1" applyFont="1" applyFill="1" applyBorder="1" applyAlignment="1">
      <alignment horizontal="right" vertical="center"/>
      <protection/>
    </xf>
    <xf numFmtId="191" fontId="33" fillId="0" borderId="30" xfId="16" applyNumberFormat="1" applyFont="1" applyFill="1" applyBorder="1" applyAlignment="1">
      <alignment horizontal="right" vertical="center"/>
      <protection/>
    </xf>
    <xf numFmtId="191" fontId="33" fillId="0" borderId="31" xfId="16" applyNumberFormat="1" applyFont="1" applyFill="1" applyBorder="1" applyAlignment="1" quotePrefix="1">
      <alignment horizontal="right" vertical="top"/>
      <protection/>
    </xf>
    <xf numFmtId="0" fontId="33" fillId="0" borderId="32" xfId="16" applyFont="1" applyFill="1" applyBorder="1" applyAlignment="1">
      <alignment vertical="top" wrapText="1"/>
      <protection/>
    </xf>
    <xf numFmtId="191" fontId="33" fillId="0" borderId="26" xfId="16" applyNumberFormat="1" applyFont="1" applyFill="1" applyBorder="1" applyAlignment="1" quotePrefix="1">
      <alignment horizontal="right" vertical="top"/>
      <protection/>
    </xf>
    <xf numFmtId="0" fontId="33" fillId="0" borderId="27" xfId="16" applyFont="1" applyFill="1" applyBorder="1" applyAlignment="1">
      <alignment vertical="top" wrapText="1"/>
      <protection/>
    </xf>
    <xf numFmtId="0" fontId="32" fillId="0" borderId="0" xfId="15" applyFont="1" applyAlignment="1">
      <alignment vertical="center"/>
      <protection/>
    </xf>
    <xf numFmtId="0" fontId="33" fillId="0" borderId="9" xfId="16" applyFont="1" applyFill="1" applyBorder="1" applyAlignment="1">
      <alignment horizontal="right" vertical="center"/>
      <protection/>
    </xf>
    <xf numFmtId="0" fontId="32" fillId="0" borderId="9" xfId="17" applyFont="1" applyFill="1" applyBorder="1" applyAlignment="1">
      <alignment horizontal="center" vertical="center" wrapText="1"/>
      <protection/>
    </xf>
    <xf numFmtId="3" fontId="32" fillId="0" borderId="9" xfId="15" applyNumberFormat="1" applyFont="1" applyBorder="1" applyAlignment="1" applyProtection="1">
      <alignment horizontal="right" vertical="center"/>
      <protection/>
    </xf>
    <xf numFmtId="0" fontId="33" fillId="0" borderId="0" xfId="15" applyFont="1" applyAlignment="1">
      <alignment vertical="center"/>
      <protection/>
    </xf>
    <xf numFmtId="0" fontId="33" fillId="0" borderId="0" xfId="16" applyFont="1" applyFill="1" applyBorder="1" applyAlignment="1">
      <alignment horizontal="center" vertical="center"/>
      <protection/>
    </xf>
    <xf numFmtId="0" fontId="33" fillId="0" borderId="0" xfId="15" applyFont="1" applyAlignment="1">
      <alignment vertical="center" wrapText="1"/>
      <protection/>
    </xf>
    <xf numFmtId="0" fontId="33" fillId="0" borderId="0" xfId="15" applyFont="1" applyBorder="1" applyAlignment="1" applyProtection="1">
      <alignment vertical="center"/>
      <protection/>
    </xf>
    <xf numFmtId="0" fontId="33" fillId="0" borderId="33" xfId="16" applyFont="1" applyFill="1" applyBorder="1" applyAlignment="1">
      <alignment horizontal="left" vertical="center" wrapText="1"/>
      <protection/>
    </xf>
    <xf numFmtId="191" fontId="33" fillId="0" borderId="34" xfId="16" applyNumberFormat="1" applyFont="1" applyFill="1" applyBorder="1" applyAlignment="1" quotePrefix="1">
      <alignment horizontal="right" vertical="center"/>
      <protection/>
    </xf>
    <xf numFmtId="0" fontId="33" fillId="0" borderId="35" xfId="16" applyFont="1" applyFill="1" applyBorder="1" applyAlignment="1">
      <alignment horizontal="left" vertical="center" wrapText="1"/>
      <protection/>
    </xf>
    <xf numFmtId="191" fontId="33" fillId="0" borderId="1" xfId="16" applyNumberFormat="1" applyFont="1" applyFill="1" applyBorder="1" applyAlignment="1" quotePrefix="1">
      <alignment horizontal="right" vertical="center"/>
      <protection/>
    </xf>
    <xf numFmtId="0" fontId="33" fillId="0" borderId="1" xfId="16" applyFont="1" applyFill="1" applyBorder="1" applyAlignment="1">
      <alignment vertical="center" wrapText="1"/>
      <protection/>
    </xf>
    <xf numFmtId="0" fontId="33" fillId="0" borderId="1" xfId="16" applyFont="1" applyFill="1" applyBorder="1" applyAlignment="1">
      <alignment horizontal="left" vertical="center" wrapText="1"/>
      <protection/>
    </xf>
    <xf numFmtId="3" fontId="33" fillId="0" borderId="36" xfId="15" applyNumberFormat="1" applyFont="1" applyBorder="1" applyAlignment="1" applyProtection="1">
      <alignment horizontal="right" vertical="center"/>
      <protection/>
    </xf>
    <xf numFmtId="191" fontId="33" fillId="0" borderId="11" xfId="16" applyNumberFormat="1" applyFont="1" applyFill="1" applyBorder="1" applyAlignment="1" quotePrefix="1">
      <alignment horizontal="right" vertical="center"/>
      <protection/>
    </xf>
    <xf numFmtId="0" fontId="33" fillId="0" borderId="11" xfId="16" applyFont="1" applyFill="1" applyBorder="1" applyAlignment="1">
      <alignment vertical="center" wrapText="1"/>
      <protection/>
    </xf>
    <xf numFmtId="3" fontId="33" fillId="0" borderId="37" xfId="15" applyNumberFormat="1" applyFont="1" applyBorder="1" applyAlignment="1" applyProtection="1">
      <alignment horizontal="right" vertical="center"/>
      <protection/>
    </xf>
    <xf numFmtId="3" fontId="32" fillId="0" borderId="9" xfId="15" applyNumberFormat="1" applyFont="1" applyBorder="1" applyAlignment="1" applyProtection="1">
      <alignment horizontal="right" vertical="center"/>
      <protection/>
    </xf>
    <xf numFmtId="16" fontId="33" fillId="0" borderId="38" xfId="16" applyNumberFormat="1" applyFont="1" applyFill="1" applyBorder="1" applyAlignment="1">
      <alignment vertical="center" wrapText="1"/>
      <protection/>
    </xf>
    <xf numFmtId="3" fontId="33" fillId="0" borderId="32" xfId="15" applyNumberFormat="1" applyFont="1" applyBorder="1" applyAlignment="1" applyProtection="1">
      <alignment horizontal="right" vertical="center"/>
      <protection/>
    </xf>
    <xf numFmtId="191" fontId="33" fillId="0" borderId="1" xfId="16" applyNumberFormat="1" applyFont="1" applyFill="1" applyBorder="1" applyAlignment="1" quotePrefix="1">
      <alignment horizontal="right"/>
      <protection/>
    </xf>
    <xf numFmtId="0" fontId="33" fillId="0" borderId="1" xfId="16" applyFont="1" applyFill="1" applyBorder="1" applyAlignment="1">
      <alignment wrapText="1"/>
      <protection/>
    </xf>
    <xf numFmtId="191" fontId="33" fillId="0" borderId="7" xfId="16" applyNumberFormat="1" applyFont="1" applyFill="1" applyBorder="1" applyAlignment="1" quotePrefix="1">
      <alignment horizontal="right" vertical="center"/>
      <protection/>
    </xf>
    <xf numFmtId="0" fontId="33" fillId="0" borderId="7" xfId="16" applyFont="1" applyFill="1" applyBorder="1" applyAlignment="1">
      <alignment vertical="center" wrapText="1"/>
      <protection/>
    </xf>
    <xf numFmtId="0" fontId="33" fillId="0" borderId="11" xfId="16" applyFont="1" applyFill="1" applyBorder="1" applyAlignment="1">
      <alignment horizontal="left" vertical="center" wrapText="1"/>
      <protection/>
    </xf>
    <xf numFmtId="191" fontId="33" fillId="0" borderId="7" xfId="16" applyNumberFormat="1" applyFont="1" applyFill="1" applyBorder="1" applyAlignment="1" quotePrefix="1">
      <alignment horizontal="right"/>
      <protection/>
    </xf>
    <xf numFmtId="3" fontId="32" fillId="0" borderId="39" xfId="15" applyNumberFormat="1" applyFont="1" applyBorder="1" applyAlignment="1" applyProtection="1">
      <alignment horizontal="right" vertical="center"/>
      <protection/>
    </xf>
    <xf numFmtId="3" fontId="33" fillId="0" borderId="25" xfId="15" applyNumberFormat="1" applyFont="1" applyBorder="1" applyAlignment="1" applyProtection="1">
      <alignment horizontal="right" vertical="center"/>
      <protection/>
    </xf>
    <xf numFmtId="3" fontId="35" fillId="0" borderId="39" xfId="15" applyNumberFormat="1" applyFont="1" applyBorder="1" applyAlignment="1" applyProtection="1">
      <alignment horizontal="right" vertical="center"/>
      <protection/>
    </xf>
    <xf numFmtId="3" fontId="32" fillId="0" borderId="23" xfId="15" applyNumberFormat="1" applyFont="1" applyBorder="1" applyAlignment="1" applyProtection="1">
      <alignment horizontal="right" vertical="center"/>
      <protection/>
    </xf>
    <xf numFmtId="3" fontId="32" fillId="0" borderId="6" xfId="15" applyNumberFormat="1" applyFont="1" applyBorder="1" applyAlignment="1" applyProtection="1">
      <alignment horizontal="right" vertical="center"/>
      <protection/>
    </xf>
    <xf numFmtId="3" fontId="33" fillId="0" borderId="39" xfId="15" applyNumberFormat="1" applyFont="1" applyBorder="1" applyAlignment="1" applyProtection="1">
      <alignment horizontal="right" vertical="center"/>
      <protection/>
    </xf>
    <xf numFmtId="3" fontId="35" fillId="0" borderId="32" xfId="15" applyNumberFormat="1" applyFont="1" applyBorder="1" applyAlignment="1" applyProtection="1">
      <alignment horizontal="right" vertical="center"/>
      <protection/>
    </xf>
    <xf numFmtId="0" fontId="38" fillId="0" borderId="7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vertical="top" wrapText="1"/>
    </xf>
    <xf numFmtId="3" fontId="10" fillId="0" borderId="9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center" wrapText="1"/>
    </xf>
    <xf numFmtId="3" fontId="10" fillId="0" borderId="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2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32" fillId="0" borderId="8" xfId="16" applyFont="1" applyFill="1" applyBorder="1" applyAlignment="1">
      <alignment vertical="center" wrapText="1"/>
      <protection/>
    </xf>
    <xf numFmtId="0" fontId="36" fillId="0" borderId="47" xfId="15" applyFont="1" applyBorder="1" applyAlignment="1">
      <alignment vertical="center" wrapText="1"/>
      <protection/>
    </xf>
    <xf numFmtId="0" fontId="32" fillId="0" borderId="8" xfId="16" applyFont="1" applyFill="1" applyBorder="1" applyAlignment="1">
      <alignment horizontal="left" vertical="center"/>
      <protection/>
    </xf>
    <xf numFmtId="0" fontId="32" fillId="0" borderId="47" xfId="16" applyFont="1" applyFill="1" applyBorder="1" applyAlignment="1">
      <alignment horizontal="left" vertical="center"/>
      <protection/>
    </xf>
    <xf numFmtId="0" fontId="32" fillId="0" borderId="47" xfId="16" applyFont="1" applyFill="1" applyBorder="1" applyAlignment="1" quotePrefix="1">
      <alignment horizontal="left" vertical="center"/>
      <protection/>
    </xf>
    <xf numFmtId="0" fontId="32" fillId="0" borderId="8" xfId="15" applyFont="1" applyFill="1" applyBorder="1" applyAlignment="1">
      <alignment horizontal="left" vertical="center"/>
      <protection/>
    </xf>
    <xf numFmtId="0" fontId="32" fillId="0" borderId="47" xfId="15" applyFont="1" applyFill="1" applyBorder="1" applyAlignment="1">
      <alignment horizontal="left" vertical="center"/>
      <protection/>
    </xf>
    <xf numFmtId="0" fontId="32" fillId="0" borderId="8" xfId="15" applyFont="1" applyFill="1" applyBorder="1" applyAlignment="1">
      <alignment horizontal="left"/>
      <protection/>
    </xf>
    <xf numFmtId="0" fontId="32" fillId="0" borderId="47" xfId="15" applyFont="1" applyFill="1" applyBorder="1" applyAlignment="1">
      <alignment horizontal="left"/>
      <protection/>
    </xf>
    <xf numFmtId="0" fontId="32" fillId="0" borderId="8" xfId="15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48" xfId="0" applyFont="1" applyFill="1" applyBorder="1" applyAlignment="1" applyProtection="1">
      <alignment horizontal="left" wrapText="1"/>
      <protection/>
    </xf>
    <xf numFmtId="0" fontId="0" fillId="0" borderId="48" xfId="0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" xfId="16" applyFont="1" applyFill="1" applyBorder="1" applyAlignment="1">
      <alignment vertical="center" wrapText="1"/>
      <protection/>
    </xf>
    <xf numFmtId="0" fontId="41" fillId="0" borderId="7" xfId="16" applyFont="1" applyFill="1" applyBorder="1" applyAlignment="1">
      <alignment wrapText="1"/>
      <protection/>
    </xf>
    <xf numFmtId="0" fontId="42" fillId="0" borderId="1" xfId="16" applyFont="1" applyFill="1" applyBorder="1" applyAlignment="1">
      <alignment vertical="center" wrapText="1"/>
      <protection/>
    </xf>
    <xf numFmtId="0" fontId="42" fillId="0" borderId="1" xfId="16" applyFont="1" applyFill="1" applyBorder="1" applyAlignment="1">
      <alignment wrapText="1"/>
      <protection/>
    </xf>
    <xf numFmtId="0" fontId="42" fillId="0" borderId="7" xfId="16" applyFont="1" applyFill="1" applyBorder="1" applyAlignment="1">
      <alignment horizontal="left" vertical="center" wrapText="1"/>
      <protection/>
    </xf>
    <xf numFmtId="0" fontId="42" fillId="0" borderId="11" xfId="16" applyFont="1" applyFill="1" applyBorder="1" applyAlignment="1">
      <alignment horizontal="left" vertical="center" wrapText="1"/>
      <protection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26">
      <selection activeCell="F34" sqref="F34"/>
    </sheetView>
  </sheetViews>
  <sheetFormatPr defaultColWidth="9.140625" defaultRowHeight="12.75"/>
  <cols>
    <col min="1" max="1" width="17.00390625" style="2" customWidth="1"/>
    <col min="2" max="7" width="9.140625" style="2" customWidth="1"/>
    <col min="8" max="8" width="10.140625" style="2" bestFit="1" customWidth="1"/>
    <col min="9" max="16384" width="9.140625" style="2" customWidth="1"/>
  </cols>
  <sheetData>
    <row r="3" spans="4:5" ht="18.75">
      <c r="D3" s="10" t="s">
        <v>236</v>
      </c>
      <c r="E3" s="10"/>
    </row>
    <row r="5" spans="2:9" ht="15.75">
      <c r="B5" s="285" t="s">
        <v>279</v>
      </c>
      <c r="C5" s="285"/>
      <c r="D5" s="285"/>
      <c r="E5" s="285"/>
      <c r="F5" s="285"/>
      <c r="G5" s="285"/>
      <c r="H5" s="285"/>
      <c r="I5" s="285"/>
    </row>
    <row r="7" spans="2:10" ht="48.75" customHeight="1">
      <c r="B7" s="283" t="s">
        <v>280</v>
      </c>
      <c r="C7" s="284"/>
      <c r="D7" s="284"/>
      <c r="E7" s="284"/>
      <c r="F7" s="284"/>
      <c r="G7" s="284"/>
      <c r="H7" s="284"/>
      <c r="I7" s="284"/>
      <c r="J7" s="284"/>
    </row>
    <row r="8" spans="2:10" ht="48.75" customHeight="1">
      <c r="B8" s="286" t="s">
        <v>256</v>
      </c>
      <c r="C8" s="286"/>
      <c r="D8" s="286"/>
      <c r="E8" s="286"/>
      <c r="F8" s="286"/>
      <c r="G8" s="286"/>
      <c r="H8" s="286"/>
      <c r="I8" s="286"/>
      <c r="J8" s="286"/>
    </row>
    <row r="9" spans="2:10" ht="32.25" customHeight="1">
      <c r="B9" s="286"/>
      <c r="C9" s="286"/>
      <c r="D9" s="286"/>
      <c r="E9" s="286"/>
      <c r="F9" s="286"/>
      <c r="G9" s="286"/>
      <c r="H9" s="286"/>
      <c r="I9" s="286"/>
      <c r="J9" s="286"/>
    </row>
    <row r="10" spans="2:10" ht="48.75" customHeight="1" hidden="1">
      <c r="B10" s="286"/>
      <c r="C10" s="286"/>
      <c r="D10" s="286"/>
      <c r="E10" s="286"/>
      <c r="F10" s="286"/>
      <c r="G10" s="286"/>
      <c r="H10" s="286"/>
      <c r="I10" s="286"/>
      <c r="J10" s="286"/>
    </row>
    <row r="11" spans="2:10" ht="24" customHeight="1">
      <c r="B11" s="8"/>
      <c r="C11" s="4"/>
      <c r="D11" s="4"/>
      <c r="E11" s="4"/>
      <c r="F11" s="4"/>
      <c r="G11" s="4"/>
      <c r="H11" s="4"/>
      <c r="I11" s="4"/>
      <c r="J11" s="4"/>
    </row>
    <row r="12" spans="2:8" ht="15.75">
      <c r="B12" s="2" t="s">
        <v>237</v>
      </c>
      <c r="H12" s="2" t="s">
        <v>43</v>
      </c>
    </row>
    <row r="13" spans="2:8" ht="15.75">
      <c r="B13" s="2" t="s">
        <v>238</v>
      </c>
      <c r="H13" s="2" t="s">
        <v>36</v>
      </c>
    </row>
    <row r="14" spans="2:8" ht="15.75">
      <c r="B14" s="2" t="s">
        <v>239</v>
      </c>
      <c r="H14" s="2" t="s">
        <v>85</v>
      </c>
    </row>
    <row r="15" spans="2:8" ht="15.75">
      <c r="B15" s="2" t="s">
        <v>240</v>
      </c>
      <c r="H15" s="2" t="s">
        <v>235</v>
      </c>
    </row>
    <row r="16" spans="2:8" ht="15.75">
      <c r="B16" s="2" t="s">
        <v>326</v>
      </c>
      <c r="H16" s="2" t="s">
        <v>8</v>
      </c>
    </row>
    <row r="17" spans="2:10" ht="12.75" customHeight="1">
      <c r="B17" s="8"/>
      <c r="C17" s="4"/>
      <c r="D17" s="4"/>
      <c r="E17" s="4"/>
      <c r="F17" s="4"/>
      <c r="G17" s="4"/>
      <c r="H17" s="4"/>
      <c r="I17" s="4"/>
      <c r="J17" s="4"/>
    </row>
    <row r="18" ht="15.75">
      <c r="E18" s="3" t="s">
        <v>241</v>
      </c>
    </row>
    <row r="20" spans="2:9" ht="15.75">
      <c r="B20" s="285" t="s">
        <v>281</v>
      </c>
      <c r="C20" s="285"/>
      <c r="D20" s="285"/>
      <c r="E20" s="285"/>
      <c r="F20" s="285"/>
      <c r="G20" s="285"/>
      <c r="H20" s="285"/>
      <c r="I20" s="285"/>
    </row>
    <row r="22" spans="1:2" ht="15.75">
      <c r="A22" s="2">
        <v>1</v>
      </c>
      <c r="B22" s="2" t="s">
        <v>242</v>
      </c>
    </row>
    <row r="23" spans="2:8" ht="15.75">
      <c r="B23" s="2" t="s">
        <v>243</v>
      </c>
      <c r="C23" s="2" t="s">
        <v>244</v>
      </c>
      <c r="H23" s="9">
        <v>515691</v>
      </c>
    </row>
    <row r="24" spans="2:8" ht="15.75">
      <c r="B24" s="2" t="s">
        <v>243</v>
      </c>
      <c r="C24" s="2" t="s">
        <v>245</v>
      </c>
      <c r="H24" s="9"/>
    </row>
    <row r="25" spans="2:8" ht="15.75">
      <c r="B25" s="2" t="s">
        <v>243</v>
      </c>
      <c r="C25" s="2" t="s">
        <v>254</v>
      </c>
      <c r="H25" s="9">
        <v>20772</v>
      </c>
    </row>
    <row r="26" spans="2:8" ht="15.75">
      <c r="B26" s="2" t="s">
        <v>243</v>
      </c>
      <c r="C26" s="2" t="s">
        <v>253</v>
      </c>
      <c r="H26" s="9">
        <v>94974</v>
      </c>
    </row>
    <row r="27" spans="2:8" ht="15.75">
      <c r="B27" s="2" t="s">
        <v>243</v>
      </c>
      <c r="C27" s="2" t="s">
        <v>269</v>
      </c>
      <c r="H27" s="2">
        <v>-150080</v>
      </c>
    </row>
    <row r="28" spans="2:8" ht="15.75">
      <c r="B28" s="2" t="s">
        <v>243</v>
      </c>
      <c r="C28" s="2" t="s">
        <v>282</v>
      </c>
      <c r="H28" s="9">
        <v>-76</v>
      </c>
    </row>
    <row r="29" spans="1:2" ht="15.75">
      <c r="A29" s="2">
        <v>2</v>
      </c>
      <c r="B29" s="2" t="s">
        <v>246</v>
      </c>
    </row>
    <row r="30" spans="2:8" ht="15.75">
      <c r="B30" s="2" t="s">
        <v>243</v>
      </c>
      <c r="C30" s="2" t="s">
        <v>247</v>
      </c>
      <c r="H30" s="9">
        <v>34037</v>
      </c>
    </row>
    <row r="31" spans="2:8" ht="15.75">
      <c r="B31" s="2" t="s">
        <v>243</v>
      </c>
      <c r="C31" s="2" t="s">
        <v>248</v>
      </c>
      <c r="H31" s="9">
        <v>54751</v>
      </c>
    </row>
    <row r="32" spans="2:8" ht="15.75">
      <c r="B32" s="2" t="s">
        <v>243</v>
      </c>
      <c r="C32" s="2" t="s">
        <v>249</v>
      </c>
      <c r="H32" s="9">
        <v>211775</v>
      </c>
    </row>
    <row r="33" spans="2:8" ht="15.75">
      <c r="B33" s="2" t="s">
        <v>243</v>
      </c>
      <c r="C33" s="2" t="s">
        <v>245</v>
      </c>
      <c r="H33" s="9">
        <v>19584</v>
      </c>
    </row>
    <row r="34" spans="2:8" ht="15.75">
      <c r="B34" s="2" t="s">
        <v>243</v>
      </c>
      <c r="C34" s="2" t="s">
        <v>283</v>
      </c>
      <c r="H34" s="9">
        <v>888529</v>
      </c>
    </row>
    <row r="35" spans="2:8" ht="15.75">
      <c r="B35" s="2" t="s">
        <v>243</v>
      </c>
      <c r="C35" s="2" t="s">
        <v>284</v>
      </c>
      <c r="H35" s="9">
        <v>-906510</v>
      </c>
    </row>
    <row r="36" spans="2:8" ht="15.75">
      <c r="B36" s="2" t="s">
        <v>243</v>
      </c>
      <c r="C36" s="2" t="s">
        <v>255</v>
      </c>
      <c r="H36" s="9">
        <v>5826</v>
      </c>
    </row>
    <row r="37" spans="2:8" ht="15.75">
      <c r="B37" s="2" t="s">
        <v>243</v>
      </c>
      <c r="C37" s="2" t="s">
        <v>253</v>
      </c>
      <c r="H37" s="9">
        <v>78162</v>
      </c>
    </row>
    <row r="38" spans="2:8" ht="15.75">
      <c r="B38" s="2" t="s">
        <v>243</v>
      </c>
      <c r="C38" s="2" t="s">
        <v>269</v>
      </c>
      <c r="H38" s="9">
        <v>-80916</v>
      </c>
    </row>
    <row r="40" ht="15.75">
      <c r="E40" s="3" t="s">
        <v>250</v>
      </c>
    </row>
    <row r="41" ht="15.75">
      <c r="B41" s="2" t="s">
        <v>285</v>
      </c>
    </row>
    <row r="43" spans="3:8" ht="15.75">
      <c r="C43" s="2" t="s">
        <v>251</v>
      </c>
      <c r="H43" s="9">
        <v>481281</v>
      </c>
    </row>
    <row r="44" spans="3:8" ht="15.75">
      <c r="C44" s="2" t="s">
        <v>252</v>
      </c>
      <c r="H44" s="9">
        <v>305238</v>
      </c>
    </row>
  </sheetData>
  <sheetProtection password="B55E" sheet="1" objects="1" scenarios="1" selectLockedCells="1" selectUnlockedCells="1"/>
  <mergeCells count="4">
    <mergeCell ref="B7:J7"/>
    <mergeCell ref="B5:I5"/>
    <mergeCell ref="B20:I20"/>
    <mergeCell ref="B8:J10"/>
  </mergeCells>
  <printOptions/>
  <pageMargins left="0.75" right="0.75" top="0.63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ySplit="2" topLeftCell="BM55" activePane="bottomLeft" state="frozen"/>
      <selection pane="topLeft" activeCell="F34" sqref="F34"/>
      <selection pane="bottomLeft" activeCell="F34" sqref="F34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>
      <c r="C1" s="289" t="s">
        <v>43</v>
      </c>
      <c r="D1" s="290"/>
      <c r="E1" s="290"/>
    </row>
    <row r="2" spans="6:7" ht="11.25" customHeight="1">
      <c r="F2" s="14"/>
      <c r="G2" s="14"/>
    </row>
    <row r="3" spans="1:6" ht="15.75">
      <c r="A3" s="287" t="s">
        <v>286</v>
      </c>
      <c r="B3" s="288"/>
      <c r="C3" s="288"/>
      <c r="D3" s="288"/>
      <c r="E3" s="288"/>
      <c r="F3" s="16"/>
    </row>
    <row r="4" ht="6.75" customHeight="1"/>
    <row r="5" spans="1:6" ht="15.75">
      <c r="A5" s="287" t="s">
        <v>106</v>
      </c>
      <c r="B5" s="288"/>
      <c r="C5" s="288"/>
      <c r="D5" s="288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107</v>
      </c>
      <c r="D7" s="20" t="s">
        <v>108</v>
      </c>
      <c r="E7" s="20" t="s">
        <v>287</v>
      </c>
    </row>
    <row r="8" spans="1:9" ht="15.75">
      <c r="A8" s="6">
        <v>1</v>
      </c>
      <c r="B8" s="5" t="s">
        <v>109</v>
      </c>
      <c r="C8" s="21" t="s">
        <v>110</v>
      </c>
      <c r="D8" s="22">
        <v>1652248</v>
      </c>
      <c r="E8" s="22">
        <v>495674</v>
      </c>
      <c r="F8" s="23"/>
      <c r="G8" s="24"/>
      <c r="H8" s="24"/>
      <c r="I8" s="24"/>
    </row>
    <row r="9" spans="1:9" ht="15.75">
      <c r="A9" s="6">
        <v>2</v>
      </c>
      <c r="B9" s="5" t="s">
        <v>111</v>
      </c>
      <c r="C9" s="21" t="s">
        <v>112</v>
      </c>
      <c r="D9" s="22">
        <v>20000</v>
      </c>
      <c r="E9" s="22"/>
      <c r="F9" s="23"/>
      <c r="G9" s="24"/>
      <c r="H9" s="24"/>
      <c r="I9" s="24"/>
    </row>
    <row r="10" spans="1:9" ht="15.75">
      <c r="A10" s="6">
        <v>3</v>
      </c>
      <c r="B10" s="5" t="s">
        <v>288</v>
      </c>
      <c r="C10" s="21" t="s">
        <v>289</v>
      </c>
      <c r="D10" s="22">
        <v>20017</v>
      </c>
      <c r="E10" s="22">
        <v>20017</v>
      </c>
      <c r="F10" s="23"/>
      <c r="G10" s="24"/>
      <c r="H10" s="24"/>
      <c r="I10" s="24"/>
    </row>
    <row r="11" spans="1:9" ht="15.75">
      <c r="A11" s="6">
        <v>4</v>
      </c>
      <c r="B11" s="5" t="s">
        <v>271</v>
      </c>
      <c r="C11" s="21" t="s">
        <v>272</v>
      </c>
      <c r="D11" s="22">
        <v>20772</v>
      </c>
      <c r="E11" s="22">
        <v>20772</v>
      </c>
      <c r="F11" s="23"/>
      <c r="G11" s="24"/>
      <c r="H11" s="24"/>
      <c r="I11" s="24"/>
    </row>
    <row r="12" spans="1:9" ht="15.75">
      <c r="A12" s="6">
        <v>5</v>
      </c>
      <c r="B12" s="5" t="s">
        <v>290</v>
      </c>
      <c r="C12" s="21"/>
      <c r="D12" s="22"/>
      <c r="E12" s="22">
        <v>-76</v>
      </c>
      <c r="F12" s="23"/>
      <c r="G12" s="24"/>
      <c r="H12" s="24"/>
      <c r="I12" s="24"/>
    </row>
    <row r="13" spans="1:9" ht="15.75">
      <c r="A13" s="6">
        <v>6</v>
      </c>
      <c r="B13" s="5" t="s">
        <v>113</v>
      </c>
      <c r="C13" s="21" t="s">
        <v>114</v>
      </c>
      <c r="D13" s="22">
        <v>94974</v>
      </c>
      <c r="E13" s="22">
        <v>94974</v>
      </c>
      <c r="F13" s="23"/>
      <c r="G13" s="24"/>
      <c r="H13" s="24"/>
      <c r="I13" s="24"/>
    </row>
    <row r="14" spans="1:9" ht="15.75">
      <c r="A14" s="6">
        <v>7</v>
      </c>
      <c r="B14" s="5" t="s">
        <v>270</v>
      </c>
      <c r="C14" s="21" t="s">
        <v>257</v>
      </c>
      <c r="D14" s="22"/>
      <c r="E14" s="22">
        <v>-150080</v>
      </c>
      <c r="F14" s="23"/>
      <c r="G14" s="24"/>
      <c r="H14" s="24"/>
      <c r="I14" s="24"/>
    </row>
    <row r="15" spans="2:9" ht="15.75">
      <c r="B15" s="7" t="s">
        <v>115</v>
      </c>
      <c r="C15" s="25"/>
      <c r="D15" s="26">
        <f>SUM(D8:D13)</f>
        <v>1808011</v>
      </c>
      <c r="E15" s="26">
        <f>SUM(E8:E14)</f>
        <v>481281</v>
      </c>
      <c r="F15" s="27"/>
      <c r="I15" s="24"/>
    </row>
    <row r="16" spans="6:9" ht="10.5" customHeight="1">
      <c r="F16" s="27"/>
      <c r="I16" s="24"/>
    </row>
    <row r="17" spans="1:9" ht="15.75">
      <c r="A17" s="287" t="s">
        <v>116</v>
      </c>
      <c r="B17" s="288"/>
      <c r="C17" s="288"/>
      <c r="D17" s="288"/>
      <c r="E17" s="28"/>
      <c r="F17" s="28"/>
      <c r="I17" s="24"/>
    </row>
    <row r="18" spans="1:9" ht="6.75" customHeight="1">
      <c r="A18" s="15"/>
      <c r="B18" s="17"/>
      <c r="C18" s="17"/>
      <c r="D18" s="17"/>
      <c r="E18" s="17"/>
      <c r="F18" s="29"/>
      <c r="I18" s="24"/>
    </row>
    <row r="19" spans="1:9" ht="13.5" customHeight="1">
      <c r="A19" s="11" t="s">
        <v>1</v>
      </c>
      <c r="B19" s="30" t="s">
        <v>2</v>
      </c>
      <c r="C19" s="19" t="s">
        <v>107</v>
      </c>
      <c r="D19" s="20" t="s">
        <v>108</v>
      </c>
      <c r="E19" s="20" t="s">
        <v>287</v>
      </c>
      <c r="F19" s="27"/>
      <c r="I19" s="24"/>
    </row>
    <row r="20" spans="1:9" ht="15.75">
      <c r="A20" s="6">
        <v>1</v>
      </c>
      <c r="B20" s="5" t="s">
        <v>117</v>
      </c>
      <c r="C20" s="31"/>
      <c r="D20" s="22">
        <v>459970</v>
      </c>
      <c r="E20" s="22">
        <v>88788</v>
      </c>
      <c r="F20" s="27"/>
      <c r="I20" s="24"/>
    </row>
    <row r="21" spans="1:9" ht="15.75">
      <c r="A21" s="6">
        <v>2</v>
      </c>
      <c r="B21" s="5" t="s">
        <v>118</v>
      </c>
      <c r="C21" s="31" t="s">
        <v>119</v>
      </c>
      <c r="D21" s="22">
        <v>379600</v>
      </c>
      <c r="E21" s="22">
        <v>189800</v>
      </c>
      <c r="F21" s="27"/>
      <c r="I21" s="24"/>
    </row>
    <row r="22" spans="1:9" ht="15.75">
      <c r="A22" s="6">
        <v>3</v>
      </c>
      <c r="B22" s="5" t="s">
        <v>120</v>
      </c>
      <c r="C22" s="31" t="s">
        <v>119</v>
      </c>
      <c r="D22" s="22">
        <v>29300</v>
      </c>
      <c r="E22" s="22">
        <v>21975</v>
      </c>
      <c r="F22" s="32"/>
      <c r="I22" s="24"/>
    </row>
    <row r="23" spans="1:9" ht="15.75">
      <c r="A23" s="6">
        <v>4</v>
      </c>
      <c r="B23" s="5" t="s">
        <v>111</v>
      </c>
      <c r="C23" s="21" t="s">
        <v>112</v>
      </c>
      <c r="D23" s="22">
        <v>194300</v>
      </c>
      <c r="E23" s="22">
        <v>19584</v>
      </c>
      <c r="F23" s="27"/>
      <c r="I23" s="24"/>
    </row>
    <row r="24" spans="1:9" ht="15.75">
      <c r="A24" s="6">
        <v>5</v>
      </c>
      <c r="B24" s="5" t="s">
        <v>291</v>
      </c>
      <c r="C24" s="21" t="s">
        <v>233</v>
      </c>
      <c r="D24" s="22">
        <v>-5834</v>
      </c>
      <c r="E24" s="22">
        <v>888529</v>
      </c>
      <c r="F24" s="27"/>
      <c r="I24" s="24"/>
    </row>
    <row r="25" spans="1:9" ht="15.75">
      <c r="A25" s="6">
        <v>6</v>
      </c>
      <c r="B25" s="5" t="s">
        <v>292</v>
      </c>
      <c r="C25" s="21" t="s">
        <v>234</v>
      </c>
      <c r="D25" s="22"/>
      <c r="E25" s="22">
        <v>-906510</v>
      </c>
      <c r="F25" s="27"/>
      <c r="I25" s="24"/>
    </row>
    <row r="26" spans="1:9" ht="15.75">
      <c r="A26" s="6">
        <v>7</v>
      </c>
      <c r="B26" s="5" t="s">
        <v>123</v>
      </c>
      <c r="C26" s="21" t="s">
        <v>124</v>
      </c>
      <c r="D26" s="22">
        <v>11264</v>
      </c>
      <c r="E26" s="22">
        <v>5826</v>
      </c>
      <c r="F26" s="27"/>
      <c r="I26" s="24"/>
    </row>
    <row r="27" spans="1:9" ht="15.75">
      <c r="A27" s="6">
        <v>8</v>
      </c>
      <c r="B27" s="5" t="s">
        <v>113</v>
      </c>
      <c r="C27" s="21" t="s">
        <v>114</v>
      </c>
      <c r="D27" s="22">
        <v>78162</v>
      </c>
      <c r="E27" s="22">
        <v>78162</v>
      </c>
      <c r="F27" s="27"/>
      <c r="I27" s="24"/>
    </row>
    <row r="28" spans="1:9" ht="15.75">
      <c r="A28" s="6">
        <v>9</v>
      </c>
      <c r="B28" s="5" t="s">
        <v>270</v>
      </c>
      <c r="C28" s="21" t="s">
        <v>257</v>
      </c>
      <c r="D28" s="22"/>
      <c r="E28" s="22">
        <v>-80916</v>
      </c>
      <c r="F28" s="27"/>
      <c r="I28" s="24"/>
    </row>
    <row r="29" spans="2:9" ht="15.75">
      <c r="B29" s="7" t="s">
        <v>115</v>
      </c>
      <c r="C29" s="21"/>
      <c r="D29" s="26">
        <f>SUM(D20:D27)</f>
        <v>1146762</v>
      </c>
      <c r="E29" s="26">
        <f>SUM(E20:E28)</f>
        <v>305238</v>
      </c>
      <c r="F29" s="27"/>
      <c r="I29" s="24"/>
    </row>
    <row r="30" spans="3:9" ht="12" customHeight="1">
      <c r="C30" s="33"/>
      <c r="F30" s="27"/>
      <c r="I30" s="24"/>
    </row>
    <row r="31" spans="2:9" ht="15.75">
      <c r="B31" s="34" t="s">
        <v>125</v>
      </c>
      <c r="C31" s="25"/>
      <c r="D31" s="26">
        <f>D15+D29</f>
        <v>2954773</v>
      </c>
      <c r="E31" s="26">
        <f>E15+E29</f>
        <v>786519</v>
      </c>
      <c r="F31" s="27"/>
      <c r="I31" s="24"/>
    </row>
    <row r="32" spans="6:9" ht="12" customHeight="1">
      <c r="F32" s="27"/>
      <c r="I32" s="24"/>
    </row>
    <row r="33" spans="1:9" ht="15.75">
      <c r="A33" s="293" t="s">
        <v>1</v>
      </c>
      <c r="B33" s="293" t="s">
        <v>126</v>
      </c>
      <c r="C33" s="293" t="s">
        <v>107</v>
      </c>
      <c r="D33" s="291" t="s">
        <v>108</v>
      </c>
      <c r="E33" s="291" t="s">
        <v>287</v>
      </c>
      <c r="F33" s="24"/>
      <c r="G33" s="24"/>
      <c r="H33" s="24"/>
      <c r="I33" s="24"/>
    </row>
    <row r="34" spans="1:9" ht="11.25" customHeight="1">
      <c r="A34" s="281"/>
      <c r="B34" s="281"/>
      <c r="C34" s="281"/>
      <c r="D34" s="292"/>
      <c r="E34" s="292"/>
      <c r="F34" s="24"/>
      <c r="G34" s="24"/>
      <c r="H34" s="24"/>
      <c r="I34" s="24"/>
    </row>
    <row r="35" spans="1:9" ht="15.75">
      <c r="A35" s="11" t="s">
        <v>40</v>
      </c>
      <c r="B35" s="7" t="s">
        <v>127</v>
      </c>
      <c r="C35" s="7"/>
      <c r="D35" s="7"/>
      <c r="E35" s="7"/>
      <c r="F35" s="24"/>
      <c r="G35" s="24"/>
      <c r="H35" s="24"/>
      <c r="I35" s="24"/>
    </row>
    <row r="36" spans="1:9" ht="15.75">
      <c r="A36" s="11" t="s">
        <v>14</v>
      </c>
      <c r="B36" s="7" t="s">
        <v>128</v>
      </c>
      <c r="C36" s="35" t="s">
        <v>129</v>
      </c>
      <c r="D36" s="36">
        <f>D37</f>
        <v>3200</v>
      </c>
      <c r="E36" s="36">
        <f>E37</f>
        <v>1602</v>
      </c>
      <c r="F36" s="24"/>
      <c r="G36" s="24"/>
      <c r="H36" s="24"/>
      <c r="I36" s="24"/>
    </row>
    <row r="37" spans="1:9" ht="15.75">
      <c r="A37" s="6" t="s">
        <v>130</v>
      </c>
      <c r="B37" s="5" t="s">
        <v>131</v>
      </c>
      <c r="C37" s="37" t="s">
        <v>132</v>
      </c>
      <c r="D37" s="38">
        <v>3200</v>
      </c>
      <c r="E37" s="38">
        <v>1602</v>
      </c>
      <c r="F37" s="2"/>
      <c r="G37" s="2"/>
      <c r="H37" s="2"/>
      <c r="I37" s="2"/>
    </row>
    <row r="38" spans="1:9" ht="15.75">
      <c r="A38" s="11" t="s">
        <v>15</v>
      </c>
      <c r="B38" s="7" t="s">
        <v>133</v>
      </c>
      <c r="C38" s="35" t="s">
        <v>134</v>
      </c>
      <c r="D38" s="36">
        <f>D39+D40+D41</f>
        <v>128000</v>
      </c>
      <c r="E38" s="36">
        <f>E39+E40+E41</f>
        <v>32435</v>
      </c>
      <c r="F38" s="2"/>
      <c r="G38" s="2"/>
      <c r="H38" s="2"/>
      <c r="I38" s="2"/>
    </row>
    <row r="39" spans="1:9" ht="15.75">
      <c r="A39" s="6" t="s">
        <v>135</v>
      </c>
      <c r="B39" s="5" t="s">
        <v>136</v>
      </c>
      <c r="C39" s="37" t="s">
        <v>137</v>
      </c>
      <c r="D39" s="38">
        <v>30000</v>
      </c>
      <c r="E39" s="38">
        <v>8855</v>
      </c>
      <c r="F39" s="2"/>
      <c r="G39" s="2"/>
      <c r="H39" s="2"/>
      <c r="I39" s="2"/>
    </row>
    <row r="40" spans="1:9" ht="15.75">
      <c r="A40" s="6" t="s">
        <v>138</v>
      </c>
      <c r="B40" s="5" t="s">
        <v>139</v>
      </c>
      <c r="C40" s="37" t="s">
        <v>140</v>
      </c>
      <c r="D40" s="38">
        <v>28000</v>
      </c>
      <c r="E40" s="38">
        <v>10190</v>
      </c>
      <c r="F40" s="2"/>
      <c r="G40" s="2"/>
      <c r="H40" s="2"/>
      <c r="I40" s="2"/>
    </row>
    <row r="41" spans="1:9" ht="15.75">
      <c r="A41" s="6" t="s">
        <v>141</v>
      </c>
      <c r="B41" s="5" t="s">
        <v>142</v>
      </c>
      <c r="C41" s="37" t="s">
        <v>143</v>
      </c>
      <c r="D41" s="38">
        <v>70000</v>
      </c>
      <c r="E41" s="38">
        <v>13390</v>
      </c>
      <c r="F41" s="2"/>
      <c r="G41" s="2"/>
      <c r="H41" s="2"/>
      <c r="I41" s="2"/>
    </row>
    <row r="42" spans="1:9" ht="15.75">
      <c r="A42" s="6"/>
      <c r="B42" s="7" t="s">
        <v>144</v>
      </c>
      <c r="C42" s="35"/>
      <c r="D42" s="36">
        <f>D36+D38</f>
        <v>131200</v>
      </c>
      <c r="E42" s="36">
        <f>E36+E38</f>
        <v>34037</v>
      </c>
      <c r="F42" s="2"/>
      <c r="G42" s="2"/>
      <c r="H42" s="2"/>
      <c r="I42" s="2"/>
    </row>
    <row r="43" spans="1:9" ht="15.75">
      <c r="A43" s="11" t="s">
        <v>41</v>
      </c>
      <c r="B43" s="7" t="s">
        <v>145</v>
      </c>
      <c r="C43" s="35"/>
      <c r="D43" s="36"/>
      <c r="E43" s="36"/>
      <c r="F43" s="2"/>
      <c r="G43" s="2"/>
      <c r="H43" s="2"/>
      <c r="I43" s="2"/>
    </row>
    <row r="44" spans="1:9" ht="15.75">
      <c r="A44" s="11" t="s">
        <v>14</v>
      </c>
      <c r="B44" s="7" t="s">
        <v>146</v>
      </c>
      <c r="C44" s="35" t="s">
        <v>147</v>
      </c>
      <c r="D44" s="36">
        <f>D45+D46+D47+D48+D49+D4</f>
        <v>128740</v>
      </c>
      <c r="E44" s="36">
        <f>E45+E46+E47+E48+E49+E4</f>
        <v>6806</v>
      </c>
      <c r="F44" s="2"/>
      <c r="G44" s="2"/>
      <c r="H44" s="2"/>
      <c r="I44" s="2"/>
    </row>
    <row r="45" spans="1:9" ht="15.75">
      <c r="A45" s="6" t="s">
        <v>130</v>
      </c>
      <c r="B45" s="5" t="s">
        <v>148</v>
      </c>
      <c r="C45" s="37" t="s">
        <v>149</v>
      </c>
      <c r="D45" s="38">
        <v>18400</v>
      </c>
      <c r="E45" s="38">
        <v>3172</v>
      </c>
      <c r="F45" s="2"/>
      <c r="G45" s="2"/>
      <c r="H45" s="2"/>
      <c r="I45" s="2"/>
    </row>
    <row r="46" spans="1:9" ht="15.75">
      <c r="A46" s="6" t="s">
        <v>150</v>
      </c>
      <c r="B46" s="5" t="s">
        <v>151</v>
      </c>
      <c r="C46" s="37" t="s">
        <v>152</v>
      </c>
      <c r="D46" s="38">
        <v>18500</v>
      </c>
      <c r="E46" s="38">
        <v>3433</v>
      </c>
      <c r="F46" s="2"/>
      <c r="G46" s="2"/>
      <c r="H46" s="2"/>
      <c r="I46" s="2"/>
    </row>
    <row r="47" spans="1:9" ht="15.75">
      <c r="A47" s="6" t="s">
        <v>153</v>
      </c>
      <c r="B47" s="5" t="s">
        <v>154</v>
      </c>
      <c r="C47" s="37" t="s">
        <v>155</v>
      </c>
      <c r="D47" s="38">
        <v>90740</v>
      </c>
      <c r="E47" s="38">
        <v>196</v>
      </c>
      <c r="F47" s="2"/>
      <c r="G47" s="2"/>
      <c r="H47" s="2"/>
      <c r="I47" s="2"/>
    </row>
    <row r="48" spans="1:9" ht="15.75">
      <c r="A48" s="6" t="s">
        <v>156</v>
      </c>
      <c r="B48" s="5" t="s">
        <v>157</v>
      </c>
      <c r="C48" s="37" t="s">
        <v>158</v>
      </c>
      <c r="D48" s="38">
        <v>1000</v>
      </c>
      <c r="E48" s="38"/>
      <c r="F48" s="2"/>
      <c r="G48" s="2"/>
      <c r="H48" s="2"/>
      <c r="I48" s="2"/>
    </row>
    <row r="49" spans="1:9" ht="15.75">
      <c r="A49" s="6" t="s">
        <v>159</v>
      </c>
      <c r="B49" s="5" t="s">
        <v>160</v>
      </c>
      <c r="C49" s="37" t="s">
        <v>161</v>
      </c>
      <c r="D49" s="38">
        <v>100</v>
      </c>
      <c r="E49" s="38">
        <v>5</v>
      </c>
      <c r="F49" s="2"/>
      <c r="G49" s="2"/>
      <c r="H49" s="2"/>
      <c r="I49" s="2"/>
    </row>
    <row r="50" spans="1:9" ht="15.75">
      <c r="A50" s="11" t="s">
        <v>15</v>
      </c>
      <c r="B50" s="7" t="s">
        <v>162</v>
      </c>
      <c r="C50" s="35" t="s">
        <v>163</v>
      </c>
      <c r="D50" s="36">
        <f>D51+D52+D53+D54+D55+D56+D57</f>
        <v>181600</v>
      </c>
      <c r="E50" s="36">
        <f>E51+E52+E53+E54+E55+E56+E57+E58</f>
        <v>47847</v>
      </c>
      <c r="F50" s="2"/>
      <c r="G50" s="2"/>
      <c r="H50" s="2"/>
      <c r="I50" s="2"/>
    </row>
    <row r="51" spans="1:9" ht="15.75">
      <c r="A51" s="6" t="s">
        <v>135</v>
      </c>
      <c r="B51" s="5" t="s">
        <v>164</v>
      </c>
      <c r="C51" s="37" t="s">
        <v>165</v>
      </c>
      <c r="D51" s="38">
        <v>12000</v>
      </c>
      <c r="E51" s="38">
        <v>2060</v>
      </c>
      <c r="F51" s="2"/>
      <c r="G51" s="2"/>
      <c r="H51" s="2"/>
      <c r="I51" s="2"/>
    </row>
    <row r="52" spans="1:9" ht="15.75">
      <c r="A52" s="6" t="s">
        <v>138</v>
      </c>
      <c r="B52" s="5" t="s">
        <v>166</v>
      </c>
      <c r="C52" s="37" t="s">
        <v>167</v>
      </c>
      <c r="D52" s="38">
        <v>70000</v>
      </c>
      <c r="E52" s="38">
        <v>14678</v>
      </c>
      <c r="F52" s="2"/>
      <c r="G52" s="2"/>
      <c r="H52" s="2"/>
      <c r="I52" s="2"/>
    </row>
    <row r="53" spans="1:9" ht="15.75">
      <c r="A53" s="6" t="s">
        <v>141</v>
      </c>
      <c r="B53" s="5" t="s">
        <v>168</v>
      </c>
      <c r="C53" s="37" t="s">
        <v>169</v>
      </c>
      <c r="D53" s="38">
        <v>2300</v>
      </c>
      <c r="E53" s="38">
        <v>388</v>
      </c>
      <c r="F53" s="2"/>
      <c r="G53" s="2"/>
      <c r="H53" s="2"/>
      <c r="I53" s="2"/>
    </row>
    <row r="54" spans="1:9" ht="15.75">
      <c r="A54" s="6" t="s">
        <v>170</v>
      </c>
      <c r="B54" s="5" t="s">
        <v>171</v>
      </c>
      <c r="C54" s="37" t="s">
        <v>172</v>
      </c>
      <c r="D54" s="38">
        <v>60000</v>
      </c>
      <c r="E54" s="38">
        <v>22092</v>
      </c>
      <c r="F54" s="2"/>
      <c r="G54" s="2"/>
      <c r="H54" s="2"/>
      <c r="I54" s="2"/>
    </row>
    <row r="55" spans="1:9" ht="15.75">
      <c r="A55" s="6" t="s">
        <v>173</v>
      </c>
      <c r="B55" s="5" t="s">
        <v>174</v>
      </c>
      <c r="C55" s="37" t="s">
        <v>175</v>
      </c>
      <c r="D55" s="38">
        <v>7200</v>
      </c>
      <c r="E55" s="38">
        <v>1685</v>
      </c>
      <c r="F55" s="2"/>
      <c r="G55" s="2"/>
      <c r="H55" s="2"/>
      <c r="I55" s="2"/>
    </row>
    <row r="56" spans="1:9" ht="15.75">
      <c r="A56" s="6" t="s">
        <v>176</v>
      </c>
      <c r="B56" s="5" t="s">
        <v>177</v>
      </c>
      <c r="C56" s="37" t="s">
        <v>178</v>
      </c>
      <c r="D56" s="38">
        <v>30000</v>
      </c>
      <c r="E56" s="38">
        <v>6873</v>
      </c>
      <c r="F56" s="2"/>
      <c r="G56" s="2"/>
      <c r="H56" s="2"/>
      <c r="I56" s="2"/>
    </row>
    <row r="57" spans="1:9" ht="15.75">
      <c r="A57" s="6" t="s">
        <v>179</v>
      </c>
      <c r="B57" s="5" t="s">
        <v>180</v>
      </c>
      <c r="C57" s="37" t="s">
        <v>181</v>
      </c>
      <c r="D57" s="38">
        <v>100</v>
      </c>
      <c r="E57" s="38">
        <v>21</v>
      </c>
      <c r="F57" s="2"/>
      <c r="G57" s="2"/>
      <c r="H57" s="2"/>
      <c r="I57" s="2"/>
    </row>
    <row r="58" spans="1:9" ht="15.75">
      <c r="A58" s="6" t="s">
        <v>182</v>
      </c>
      <c r="B58" s="5" t="s">
        <v>183</v>
      </c>
      <c r="C58" s="37" t="s">
        <v>184</v>
      </c>
      <c r="D58" s="38">
        <v>0</v>
      </c>
      <c r="E58" s="38">
        <v>50</v>
      </c>
      <c r="F58" s="2"/>
      <c r="G58" s="2"/>
      <c r="H58" s="2"/>
      <c r="I58" s="2"/>
    </row>
    <row r="59" spans="1:9" ht="15.75">
      <c r="A59" s="11" t="s">
        <v>16</v>
      </c>
      <c r="B59" s="7" t="s">
        <v>185</v>
      </c>
      <c r="C59" s="35" t="s">
        <v>186</v>
      </c>
      <c r="D59" s="36">
        <v>7800</v>
      </c>
      <c r="E59" s="36">
        <v>1530</v>
      </c>
      <c r="F59" s="2"/>
      <c r="G59" s="2"/>
      <c r="H59" s="2"/>
      <c r="I59" s="2"/>
    </row>
    <row r="60" spans="1:9" ht="15.75">
      <c r="A60" s="11" t="s">
        <v>17</v>
      </c>
      <c r="B60" s="7" t="s">
        <v>187</v>
      </c>
      <c r="C60" s="35" t="s">
        <v>188</v>
      </c>
      <c r="D60" s="36">
        <v>2000</v>
      </c>
      <c r="E60" s="36">
        <v>345</v>
      </c>
      <c r="F60" s="2"/>
      <c r="G60" s="2"/>
      <c r="H60" s="2"/>
      <c r="I60" s="2"/>
    </row>
    <row r="61" spans="1:9" ht="15.75">
      <c r="A61" s="11" t="s">
        <v>18</v>
      </c>
      <c r="B61" s="7" t="s">
        <v>189</v>
      </c>
      <c r="C61" s="35" t="s">
        <v>190</v>
      </c>
      <c r="D61" s="36">
        <v>-2800</v>
      </c>
      <c r="E61" s="36">
        <v>-3147</v>
      </c>
      <c r="F61" s="2"/>
      <c r="G61" s="2"/>
      <c r="H61" s="2"/>
      <c r="I61" s="2"/>
    </row>
    <row r="62" spans="1:9" ht="15.75" hidden="1">
      <c r="A62" s="11" t="s">
        <v>19</v>
      </c>
      <c r="B62" s="7" t="s">
        <v>191</v>
      </c>
      <c r="C62" s="35" t="s">
        <v>192</v>
      </c>
      <c r="D62" s="36"/>
      <c r="E62" s="36"/>
      <c r="F62" s="2"/>
      <c r="G62" s="2"/>
      <c r="H62" s="2"/>
      <c r="I62" s="2"/>
    </row>
    <row r="63" spans="1:9" ht="15.75" hidden="1">
      <c r="A63" s="11" t="s">
        <v>3</v>
      </c>
      <c r="B63" s="7" t="s">
        <v>193</v>
      </c>
      <c r="C63" s="35" t="s">
        <v>194</v>
      </c>
      <c r="D63" s="36"/>
      <c r="E63" s="36"/>
      <c r="F63" s="2"/>
      <c r="G63" s="2"/>
      <c r="H63" s="2"/>
      <c r="I63" s="2"/>
    </row>
    <row r="64" spans="1:9" ht="15.75">
      <c r="A64" s="11">
        <v>6</v>
      </c>
      <c r="B64" s="7" t="s">
        <v>195</v>
      </c>
      <c r="C64" s="35" t="s">
        <v>196</v>
      </c>
      <c r="D64" s="36">
        <v>11430</v>
      </c>
      <c r="E64" s="36">
        <v>1370</v>
      </c>
      <c r="F64" s="2"/>
      <c r="G64" s="2"/>
      <c r="H64" s="2"/>
      <c r="I64" s="2"/>
    </row>
    <row r="65" spans="1:9" ht="15.75">
      <c r="A65" s="6"/>
      <c r="B65" s="7" t="s">
        <v>197</v>
      </c>
      <c r="C65" s="35"/>
      <c r="D65" s="36">
        <f>D44+D50+D59+D60+D61+D62+D63+D64</f>
        <v>328770</v>
      </c>
      <c r="E65" s="36">
        <f>E44+E50+E59+E60+E61+E62+E63+E64</f>
        <v>54751</v>
      </c>
      <c r="F65" s="2"/>
      <c r="G65" s="2"/>
      <c r="H65" s="2"/>
      <c r="I65" s="2"/>
    </row>
    <row r="66" spans="1:9" ht="15.75">
      <c r="A66" s="6"/>
      <c r="B66" s="7" t="s">
        <v>198</v>
      </c>
      <c r="C66" s="39"/>
      <c r="D66" s="36">
        <f>D42+D65</f>
        <v>459970</v>
      </c>
      <c r="E66" s="36">
        <f>E42+E65</f>
        <v>88788</v>
      </c>
      <c r="F66" s="2"/>
      <c r="G66" s="2"/>
      <c r="H66" s="2"/>
      <c r="I66" s="2"/>
    </row>
  </sheetData>
  <sheetProtection password="B55E" sheet="1" objects="1" scenarios="1" selectLockedCells="1" selectUnlockedCells="1"/>
  <mergeCells count="9">
    <mergeCell ref="A3:E3"/>
    <mergeCell ref="C1:E1"/>
    <mergeCell ref="E33:E34"/>
    <mergeCell ref="A5:D5"/>
    <mergeCell ref="A17:D17"/>
    <mergeCell ref="A33:A34"/>
    <mergeCell ref="B33:B34"/>
    <mergeCell ref="C33:C34"/>
    <mergeCell ref="D33:D34"/>
  </mergeCells>
  <printOptions/>
  <pageMargins left="0.23" right="0.75" top="0.56" bottom="0.21" header="0.45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79"/>
  <sheetViews>
    <sheetView workbookViewId="0" topLeftCell="B1">
      <pane ySplit="9" topLeftCell="BM10" activePane="bottomLeft" state="frozen"/>
      <selection pane="topLeft" activeCell="F34" sqref="F34"/>
      <selection pane="bottomLeft" activeCell="F34" sqref="F34"/>
    </sheetView>
  </sheetViews>
  <sheetFormatPr defaultColWidth="9.140625" defaultRowHeight="12.75"/>
  <cols>
    <col min="1" max="1" width="2.28125" style="41" hidden="1" customWidth="1"/>
    <col min="2" max="2" width="62.5742187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3:5" ht="12.75">
      <c r="C1" s="282" t="s">
        <v>36</v>
      </c>
      <c r="D1" s="294"/>
      <c r="E1" s="290"/>
    </row>
    <row r="2" spans="2:5" ht="23.25">
      <c r="B2" s="295" t="s">
        <v>56</v>
      </c>
      <c r="C2" s="296"/>
      <c r="D2" s="296"/>
      <c r="E2" s="294"/>
    </row>
    <row r="3" spans="1:5" ht="23.25">
      <c r="A3" s="42"/>
      <c r="B3" s="295" t="s">
        <v>83</v>
      </c>
      <c r="C3" s="296"/>
      <c r="D3" s="296"/>
      <c r="E3" s="294"/>
    </row>
    <row r="4" spans="1:5" ht="23.25">
      <c r="A4" s="42"/>
      <c r="B4" s="295" t="s">
        <v>293</v>
      </c>
      <c r="C4" s="296"/>
      <c r="D4" s="296"/>
      <c r="E4" s="294"/>
    </row>
    <row r="6" spans="2:5" s="88" customFormat="1" ht="15.75" customHeight="1">
      <c r="B6" s="43"/>
      <c r="C6" s="226"/>
      <c r="D6" s="297" t="s">
        <v>37</v>
      </c>
      <c r="E6" s="297" t="s">
        <v>37</v>
      </c>
    </row>
    <row r="7" spans="2:5" s="88" customFormat="1" ht="15.75">
      <c r="B7" s="227" t="s">
        <v>38</v>
      </c>
      <c r="C7" s="228"/>
      <c r="D7" s="298"/>
      <c r="E7" s="298"/>
    </row>
    <row r="8" spans="2:5" s="88" customFormat="1" ht="31.5">
      <c r="B8" s="229" t="s">
        <v>58</v>
      </c>
      <c r="C8" s="230" t="s">
        <v>20</v>
      </c>
      <c r="D8" s="231" t="s">
        <v>275</v>
      </c>
      <c r="E8" s="231" t="s">
        <v>258</v>
      </c>
    </row>
    <row r="9" spans="2:5" s="88" customFormat="1" ht="16.5" thickBot="1">
      <c r="B9" s="43">
        <v>1</v>
      </c>
      <c r="C9" s="232">
        <v>2</v>
      </c>
      <c r="D9" s="233">
        <v>3</v>
      </c>
      <c r="E9" s="233">
        <v>3</v>
      </c>
    </row>
    <row r="10" spans="2:5" s="234" customFormat="1" ht="16.5" thickBot="1">
      <c r="B10" s="235" t="s">
        <v>31</v>
      </c>
      <c r="C10" s="236" t="s">
        <v>20</v>
      </c>
      <c r="D10" s="275">
        <f>D12+D13+D11</f>
        <v>612735</v>
      </c>
      <c r="E10" s="275">
        <f>E12+E13+E11</f>
        <v>206904</v>
      </c>
    </row>
    <row r="11" spans="2:5" s="234" customFormat="1" ht="15.75">
      <c r="B11" s="237" t="s">
        <v>259</v>
      </c>
      <c r="C11" s="230"/>
      <c r="D11" s="276">
        <v>20772</v>
      </c>
      <c r="E11" s="276">
        <v>20772</v>
      </c>
    </row>
    <row r="12" spans="2:5" s="88" customFormat="1" ht="15.75">
      <c r="B12" s="238" t="s">
        <v>21</v>
      </c>
      <c r="C12" s="239"/>
      <c r="D12" s="240">
        <v>541963</v>
      </c>
      <c r="E12" s="240">
        <v>177372</v>
      </c>
    </row>
    <row r="13" spans="2:5" s="88" customFormat="1" ht="16.5" thickBot="1">
      <c r="B13" s="241" t="s">
        <v>52</v>
      </c>
      <c r="C13" s="242"/>
      <c r="D13" s="243">
        <v>50000</v>
      </c>
      <c r="E13" s="243">
        <v>8760</v>
      </c>
    </row>
    <row r="14" spans="2:5" s="234" customFormat="1" ht="16.5" thickBot="1">
      <c r="B14" s="244" t="s">
        <v>32</v>
      </c>
      <c r="C14" s="236" t="s">
        <v>20</v>
      </c>
      <c r="D14" s="275">
        <f>D15+D16+D17</f>
        <v>100930</v>
      </c>
      <c r="E14" s="275">
        <f>E15+E16+E17</f>
        <v>21890</v>
      </c>
    </row>
    <row r="15" spans="2:5" s="88" customFormat="1" ht="15.75">
      <c r="B15" s="238" t="s">
        <v>104</v>
      </c>
      <c r="C15" s="239"/>
      <c r="D15" s="240">
        <v>67276</v>
      </c>
      <c r="E15" s="240">
        <v>17447</v>
      </c>
    </row>
    <row r="16" spans="2:5" s="88" customFormat="1" ht="15.75">
      <c r="B16" s="241" t="s">
        <v>53</v>
      </c>
      <c r="C16" s="245"/>
      <c r="D16" s="243">
        <v>30768</v>
      </c>
      <c r="E16" s="243">
        <v>4443</v>
      </c>
    </row>
    <row r="17" spans="2:5" s="88" customFormat="1" ht="16.5" thickBot="1">
      <c r="B17" s="241" t="s">
        <v>33</v>
      </c>
      <c r="C17" s="242"/>
      <c r="D17" s="243">
        <v>2886</v>
      </c>
      <c r="E17" s="243"/>
    </row>
    <row r="18" spans="2:5" s="234" customFormat="1" ht="16.5" thickBot="1">
      <c r="B18" s="235" t="s">
        <v>34</v>
      </c>
      <c r="C18" s="236" t="s">
        <v>20</v>
      </c>
      <c r="D18" s="275">
        <f>D19+D20+D21</f>
        <v>1203704</v>
      </c>
      <c r="E18" s="275">
        <f>E19+E20+E21</f>
        <v>347314</v>
      </c>
    </row>
    <row r="19" spans="2:5" s="88" customFormat="1" ht="15.75">
      <c r="B19" s="237" t="s">
        <v>35</v>
      </c>
      <c r="C19" s="246"/>
      <c r="D19" s="247">
        <v>366929</v>
      </c>
      <c r="E19" s="247">
        <v>92764</v>
      </c>
    </row>
    <row r="20" spans="2:5" s="88" customFormat="1" ht="15.75">
      <c r="B20" s="248" t="s">
        <v>86</v>
      </c>
      <c r="C20" s="249"/>
      <c r="D20" s="247">
        <v>797165</v>
      </c>
      <c r="E20" s="247">
        <v>237729</v>
      </c>
    </row>
    <row r="21" spans="2:5" s="88" customFormat="1" ht="16.5" thickBot="1">
      <c r="B21" s="248" t="s">
        <v>45</v>
      </c>
      <c r="C21" s="250"/>
      <c r="D21" s="247">
        <v>39610</v>
      </c>
      <c r="E21" s="247">
        <v>16821</v>
      </c>
    </row>
    <row r="22" spans="2:5" s="234" customFormat="1" ht="16.5" thickBot="1">
      <c r="B22" s="235" t="s">
        <v>22</v>
      </c>
      <c r="C22" s="236" t="s">
        <v>20</v>
      </c>
      <c r="D22" s="275">
        <f>D23+D24</f>
        <v>62749</v>
      </c>
      <c r="E22" s="275">
        <f>E23+E24</f>
        <v>9759</v>
      </c>
    </row>
    <row r="23" spans="2:5" s="88" customFormat="1" ht="15.75">
      <c r="B23" s="237" t="s">
        <v>46</v>
      </c>
      <c r="C23" s="239"/>
      <c r="D23" s="247">
        <v>34524</v>
      </c>
      <c r="E23" s="247">
        <v>2499</v>
      </c>
    </row>
    <row r="24" spans="2:5" s="88" customFormat="1" ht="16.5" thickBot="1">
      <c r="B24" s="248" t="s">
        <v>44</v>
      </c>
      <c r="C24" s="250"/>
      <c r="D24" s="247">
        <v>28225</v>
      </c>
      <c r="E24" s="247">
        <v>7260</v>
      </c>
    </row>
    <row r="25" spans="2:5" s="234" customFormat="1" ht="16.5" thickBot="1">
      <c r="B25" s="235" t="s">
        <v>23</v>
      </c>
      <c r="C25" s="251" t="s">
        <v>20</v>
      </c>
      <c r="D25" s="275">
        <f>D26+D27+D28+D29</f>
        <v>203231</v>
      </c>
      <c r="E25" s="275">
        <f>E26+E27+E28+E29</f>
        <v>48972</v>
      </c>
    </row>
    <row r="26" spans="2:5" s="88" customFormat="1" ht="15.75">
      <c r="B26" s="237" t="s">
        <v>47</v>
      </c>
      <c r="C26" s="252"/>
      <c r="D26" s="247">
        <v>157500</v>
      </c>
      <c r="E26" s="247">
        <v>37679</v>
      </c>
    </row>
    <row r="27" spans="2:5" s="88" customFormat="1" ht="15.75">
      <c r="B27" s="248" t="s">
        <v>48</v>
      </c>
      <c r="C27" s="249"/>
      <c r="D27" s="247">
        <v>12569</v>
      </c>
      <c r="E27" s="247">
        <v>3499</v>
      </c>
    </row>
    <row r="28" spans="2:5" s="88" customFormat="1" ht="15.75">
      <c r="B28" s="248" t="s">
        <v>49</v>
      </c>
      <c r="C28" s="249"/>
      <c r="D28" s="247">
        <v>30388</v>
      </c>
      <c r="E28" s="247">
        <v>5585</v>
      </c>
    </row>
    <row r="29" spans="2:5" s="88" customFormat="1" ht="16.5" thickBot="1">
      <c r="B29" s="248" t="s">
        <v>57</v>
      </c>
      <c r="C29" s="250"/>
      <c r="D29" s="253">
        <v>2774</v>
      </c>
      <c r="E29" s="253">
        <v>2209</v>
      </c>
    </row>
    <row r="30" spans="2:5" s="234" customFormat="1" ht="16.5" thickBot="1">
      <c r="B30" s="235" t="s">
        <v>24</v>
      </c>
      <c r="C30" s="236" t="s">
        <v>20</v>
      </c>
      <c r="D30" s="275">
        <f>D31+D32+D35+D36+D33+D34</f>
        <v>343417</v>
      </c>
      <c r="E30" s="275">
        <f>E31+E32+E35+E36+E33+E34</f>
        <v>45753</v>
      </c>
    </row>
    <row r="31" spans="2:5" s="88" customFormat="1" ht="15.75">
      <c r="B31" s="237" t="s">
        <v>50</v>
      </c>
      <c r="C31" s="239"/>
      <c r="D31" s="247">
        <v>9797</v>
      </c>
      <c r="E31" s="247">
        <v>3446</v>
      </c>
    </row>
    <row r="32" spans="2:5" s="88" customFormat="1" ht="15.75">
      <c r="B32" s="248" t="s">
        <v>25</v>
      </c>
      <c r="C32" s="249"/>
      <c r="D32" s="247">
        <v>46000</v>
      </c>
      <c r="E32" s="247">
        <v>17877</v>
      </c>
    </row>
    <row r="33" spans="2:5" s="88" customFormat="1" ht="15.75">
      <c r="B33" s="248" t="s">
        <v>199</v>
      </c>
      <c r="C33" s="249"/>
      <c r="D33" s="247">
        <v>134300</v>
      </c>
      <c r="E33" s="247"/>
    </row>
    <row r="34" spans="2:5" s="88" customFormat="1" ht="15.75">
      <c r="B34" s="248" t="s">
        <v>200</v>
      </c>
      <c r="C34" s="249"/>
      <c r="D34" s="247">
        <v>46320</v>
      </c>
      <c r="E34" s="247"/>
    </row>
    <row r="35" spans="2:5" s="88" customFormat="1" ht="15.75">
      <c r="B35" s="248" t="s">
        <v>26</v>
      </c>
      <c r="C35" s="249"/>
      <c r="D35" s="247">
        <v>5000</v>
      </c>
      <c r="E35" s="247">
        <v>2057</v>
      </c>
    </row>
    <row r="36" spans="2:5" s="88" customFormat="1" ht="16.5" thickBot="1">
      <c r="B36" s="248" t="s">
        <v>51</v>
      </c>
      <c r="C36" s="250"/>
      <c r="D36" s="247">
        <v>102000</v>
      </c>
      <c r="E36" s="247">
        <v>22373</v>
      </c>
    </row>
    <row r="37" spans="2:5" s="234" customFormat="1" ht="16.5" thickBot="1">
      <c r="B37" s="235" t="s">
        <v>27</v>
      </c>
      <c r="C37" s="236" t="s">
        <v>20</v>
      </c>
      <c r="D37" s="254">
        <f>D39+D40+D41+D38+D42</f>
        <v>140233</v>
      </c>
      <c r="E37" s="254">
        <f>E39+E40+E41+E38+E42</f>
        <v>27021</v>
      </c>
    </row>
    <row r="38" spans="2:5" s="234" customFormat="1" ht="15.75">
      <c r="B38" s="237" t="s">
        <v>273</v>
      </c>
      <c r="C38" s="230"/>
      <c r="D38" s="255">
        <v>7600</v>
      </c>
      <c r="E38" s="255">
        <v>616</v>
      </c>
    </row>
    <row r="39" spans="2:5" s="88" customFormat="1" ht="15.75">
      <c r="B39" s="237" t="s">
        <v>28</v>
      </c>
      <c r="C39" s="246"/>
      <c r="D39" s="253">
        <v>5917</v>
      </c>
      <c r="E39" s="253"/>
    </row>
    <row r="40" spans="2:5" s="88" customFormat="1" ht="15.75">
      <c r="B40" s="248" t="s">
        <v>29</v>
      </c>
      <c r="C40" s="249"/>
      <c r="D40" s="247">
        <v>112040</v>
      </c>
      <c r="E40" s="247">
        <v>23600</v>
      </c>
    </row>
    <row r="41" spans="2:5" s="88" customFormat="1" ht="15.75">
      <c r="B41" s="248" t="s">
        <v>30</v>
      </c>
      <c r="C41" s="250"/>
      <c r="D41" s="256">
        <v>13300</v>
      </c>
      <c r="E41" s="256">
        <v>2805</v>
      </c>
    </row>
    <row r="42" spans="2:5" s="88" customFormat="1" ht="16.5" thickBot="1">
      <c r="B42" s="257" t="s">
        <v>274</v>
      </c>
      <c r="C42" s="250"/>
      <c r="D42" s="258">
        <v>1376</v>
      </c>
      <c r="E42" s="259"/>
    </row>
    <row r="43" spans="2:5" s="234" customFormat="1" ht="16.5" thickBot="1">
      <c r="B43" s="235" t="s">
        <v>9</v>
      </c>
      <c r="C43" s="236" t="s">
        <v>20</v>
      </c>
      <c r="D43" s="275">
        <f>D44+D45+D46+D47+D48</f>
        <v>282774</v>
      </c>
      <c r="E43" s="275">
        <f>E44+E45+E46+E47+E48</f>
        <v>78906</v>
      </c>
    </row>
    <row r="44" spans="2:5" s="88" customFormat="1" ht="15.75">
      <c r="B44" s="237" t="s">
        <v>10</v>
      </c>
      <c r="C44" s="246"/>
      <c r="D44" s="247">
        <v>101492</v>
      </c>
      <c r="E44" s="247">
        <v>13036</v>
      </c>
    </row>
    <row r="45" spans="2:5" s="88" customFormat="1" ht="15.75">
      <c r="B45" s="248" t="s">
        <v>54</v>
      </c>
      <c r="C45" s="245"/>
      <c r="D45" s="247">
        <v>38856</v>
      </c>
      <c r="E45" s="247">
        <v>12382</v>
      </c>
    </row>
    <row r="46" spans="2:5" s="88" customFormat="1" ht="15.75">
      <c r="B46" s="248" t="s">
        <v>11</v>
      </c>
      <c r="C46" s="245"/>
      <c r="D46" s="247">
        <v>22000</v>
      </c>
      <c r="E46" s="247">
        <v>19734</v>
      </c>
    </row>
    <row r="47" spans="2:5" s="88" customFormat="1" ht="15.75">
      <c r="B47" s="248" t="s">
        <v>42</v>
      </c>
      <c r="C47" s="245"/>
      <c r="D47" s="247">
        <v>800</v>
      </c>
      <c r="E47" s="247"/>
    </row>
    <row r="48" spans="2:5" s="88" customFormat="1" ht="16.5" thickBot="1">
      <c r="B48" s="260" t="s">
        <v>55</v>
      </c>
      <c r="C48" s="242"/>
      <c r="D48" s="240">
        <v>119626</v>
      </c>
      <c r="E48" s="240">
        <v>33754</v>
      </c>
    </row>
    <row r="49" spans="2:5" s="234" customFormat="1" ht="16.5" thickBot="1">
      <c r="B49" s="235" t="s">
        <v>13</v>
      </c>
      <c r="C49" s="236" t="s">
        <v>20</v>
      </c>
      <c r="D49" s="261">
        <v>5000</v>
      </c>
      <c r="E49" s="261"/>
    </row>
    <row r="50" spans="2:5" s="88" customFormat="1" ht="16.5" thickBot="1">
      <c r="B50" s="262" t="s">
        <v>12</v>
      </c>
      <c r="C50" s="263"/>
      <c r="D50" s="264">
        <v>5000</v>
      </c>
      <c r="E50" s="264"/>
    </row>
    <row r="51" spans="2:5" s="88" customFormat="1" ht="16.5" thickBot="1">
      <c r="B51" s="265" t="s">
        <v>201</v>
      </c>
      <c r="C51" s="266"/>
      <c r="D51" s="267"/>
      <c r="E51" s="268"/>
    </row>
    <row r="52" spans="2:5" s="234" customFormat="1" ht="16.5" thickBot="1">
      <c r="B52" s="44" t="s">
        <v>39</v>
      </c>
      <c r="C52" s="269" t="s">
        <v>20</v>
      </c>
      <c r="D52" s="270">
        <f>D10+D14+D18+D22+D25+D30+D37+D43+D49+D51</f>
        <v>2954773</v>
      </c>
      <c r="E52" s="270">
        <f>E10+E14+E18+E22+E25+E30+E37+E43+E49+E51</f>
        <v>786519</v>
      </c>
    </row>
    <row r="53" spans="2:5" s="88" customFormat="1" ht="15.75">
      <c r="B53" s="45"/>
      <c r="C53" s="271"/>
      <c r="D53" s="272"/>
      <c r="E53" s="272"/>
    </row>
    <row r="54" spans="2:5" s="88" customFormat="1" ht="15.75">
      <c r="B54" s="45"/>
      <c r="C54" s="271"/>
      <c r="D54" s="272"/>
      <c r="E54" s="272"/>
    </row>
    <row r="55" spans="2:5" s="88" customFormat="1" ht="15.75">
      <c r="B55" s="45"/>
      <c r="C55" s="271"/>
      <c r="D55" s="272"/>
      <c r="E55" s="272"/>
    </row>
    <row r="56" spans="2:5" s="273" customFormat="1" ht="15" customHeight="1">
      <c r="B56" s="49"/>
      <c r="C56" s="274"/>
      <c r="D56" s="271"/>
      <c r="E56" s="271"/>
    </row>
    <row r="57" spans="2:105" s="273" customFormat="1" ht="15.75" customHeight="1"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</row>
    <row r="58" spans="2:105" s="52" customFormat="1" ht="12.75" customHeight="1"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</row>
    <row r="59" spans="1:105" ht="13.5" customHeight="1">
      <c r="A59" s="53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</row>
    <row r="60" spans="1:2" ht="13.5">
      <c r="A60" s="53"/>
      <c r="B60" s="53"/>
    </row>
    <row r="61" spans="2:5" s="48" customFormat="1" ht="12.75">
      <c r="B61" s="54"/>
      <c r="C61" s="46"/>
      <c r="D61" s="47"/>
      <c r="E61" s="47"/>
    </row>
    <row r="62" spans="2:5" s="48" customFormat="1" ht="12.75">
      <c r="B62" s="54"/>
      <c r="C62" s="46"/>
      <c r="D62" s="47"/>
      <c r="E62" s="47"/>
    </row>
    <row r="63" spans="2:5" s="48" customFormat="1" ht="12.75">
      <c r="B63" s="54"/>
      <c r="C63" s="46"/>
      <c r="D63" s="47"/>
      <c r="E63" s="47"/>
    </row>
    <row r="64" spans="2:5" s="48" customFormat="1" ht="12.75">
      <c r="B64" s="54"/>
      <c r="C64" s="46"/>
      <c r="D64" s="47"/>
      <c r="E64" s="47"/>
    </row>
    <row r="65" spans="2:5" s="48" customFormat="1" ht="12.75">
      <c r="B65" s="54"/>
      <c r="C65" s="46"/>
      <c r="D65" s="47"/>
      <c r="E65" s="47"/>
    </row>
    <row r="66" spans="2:5" s="48" customFormat="1" ht="12.75">
      <c r="B66" s="54"/>
      <c r="C66" s="46"/>
      <c r="D66" s="47"/>
      <c r="E66" s="47"/>
    </row>
    <row r="67" spans="2:5" s="48" customFormat="1" ht="12.75">
      <c r="B67" s="55"/>
      <c r="C67" s="56"/>
      <c r="D67" s="47"/>
      <c r="E67" s="47"/>
    </row>
    <row r="68" spans="2:5" s="48" customFormat="1" ht="12.75">
      <c r="B68" s="55"/>
      <c r="C68" s="56"/>
      <c r="D68" s="47"/>
      <c r="E68" s="47"/>
    </row>
    <row r="69" spans="2:5" s="48" customFormat="1" ht="12.75">
      <c r="B69" s="54"/>
      <c r="C69" s="46"/>
      <c r="D69" s="47"/>
      <c r="E69" s="47"/>
    </row>
    <row r="70" spans="2:5" s="57" customFormat="1" ht="12.75">
      <c r="B70" s="55"/>
      <c r="C70" s="56"/>
      <c r="D70" s="47"/>
      <c r="E70" s="47"/>
    </row>
    <row r="71" spans="2:5" s="48" customFormat="1" ht="12.75">
      <c r="B71" s="58"/>
      <c r="C71" s="56"/>
      <c r="D71" s="47"/>
      <c r="E71" s="47"/>
    </row>
    <row r="72" spans="2:5" s="48" customFormat="1" ht="12.75">
      <c r="B72" s="50"/>
      <c r="D72" s="51"/>
      <c r="E72" s="51"/>
    </row>
    <row r="73" spans="2:5" s="48" customFormat="1" ht="12.75">
      <c r="B73" s="50"/>
      <c r="D73" s="51"/>
      <c r="E73" s="51"/>
    </row>
    <row r="78" spans="4:5" ht="12.75">
      <c r="D78" s="40"/>
      <c r="E78" s="40"/>
    </row>
    <row r="79" ht="12.75">
      <c r="B79" s="59"/>
    </row>
  </sheetData>
  <sheetProtection password="B55E" sheet="1" objects="1" scenarios="1" selectLockedCells="1" selectUnlockedCells="1"/>
  <mergeCells count="6">
    <mergeCell ref="C1:E1"/>
    <mergeCell ref="B4:E4"/>
    <mergeCell ref="D6:D7"/>
    <mergeCell ref="E6:E7"/>
    <mergeCell ref="B2:E2"/>
    <mergeCell ref="B3:E3"/>
  </mergeCells>
  <printOptions/>
  <pageMargins left="0.07" right="0.21" top="0.05" bottom="0.2" header="0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60"/>
  <sheetViews>
    <sheetView tabSelected="1" workbookViewId="0" topLeftCell="B31">
      <selection activeCell="F34" sqref="F34"/>
    </sheetView>
  </sheetViews>
  <sheetFormatPr defaultColWidth="9.140625" defaultRowHeight="12.75"/>
  <cols>
    <col min="1" max="1" width="3.140625" style="41" hidden="1" customWidth="1"/>
    <col min="2" max="2" width="9.7109375" style="41" customWidth="1"/>
    <col min="3" max="3" width="64.421875" style="41" customWidth="1"/>
    <col min="4" max="5" width="10.57421875" style="41" customWidth="1"/>
    <col min="6" max="16384" width="9.140625" style="41" customWidth="1"/>
  </cols>
  <sheetData>
    <row r="1" spans="4:5" ht="12.75" customHeight="1">
      <c r="D1" s="282" t="s">
        <v>85</v>
      </c>
      <c r="E1" s="299"/>
    </row>
    <row r="2" spans="2:5" ht="22.5" customHeight="1">
      <c r="B2" s="316" t="s">
        <v>260</v>
      </c>
      <c r="C2" s="317"/>
      <c r="D2" s="317"/>
      <c r="E2" s="317"/>
    </row>
    <row r="3" spans="2:5" ht="22.5" customHeight="1">
      <c r="B3" s="316" t="s">
        <v>84</v>
      </c>
      <c r="C3" s="317"/>
      <c r="D3" s="317"/>
      <c r="E3" s="317"/>
    </row>
    <row r="4" spans="2:5" ht="23.25" customHeight="1" thickBot="1">
      <c r="B4" s="316" t="s">
        <v>294</v>
      </c>
      <c r="C4" s="317"/>
      <c r="D4" s="317"/>
      <c r="E4" s="317"/>
    </row>
    <row r="5" spans="2:213" s="88" customFormat="1" ht="15.75">
      <c r="B5" s="163" t="s">
        <v>60</v>
      </c>
      <c r="C5" s="164" t="s">
        <v>38</v>
      </c>
      <c r="D5" s="165" t="s">
        <v>261</v>
      </c>
      <c r="E5" s="165" t="s">
        <v>261</v>
      </c>
      <c r="F5" s="16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</row>
    <row r="6" spans="2:213" s="88" customFormat="1" ht="16.5" thickBot="1">
      <c r="B6" s="168" t="s">
        <v>61</v>
      </c>
      <c r="C6" s="169" t="s">
        <v>59</v>
      </c>
      <c r="D6" s="170" t="s">
        <v>262</v>
      </c>
      <c r="E6" s="170" t="s">
        <v>263</v>
      </c>
      <c r="F6" s="171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</row>
    <row r="7" spans="2:213" s="88" customFormat="1" ht="16.5" thickBot="1">
      <c r="B7" s="172"/>
      <c r="C7" s="173">
        <v>1</v>
      </c>
      <c r="D7" s="174">
        <v>2</v>
      </c>
      <c r="E7" s="174">
        <v>3</v>
      </c>
      <c r="F7" s="175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</row>
    <row r="8" spans="2:213" s="178" customFormat="1" ht="16.5" thickBot="1">
      <c r="B8" s="300" t="s">
        <v>62</v>
      </c>
      <c r="C8" s="301"/>
      <c r="D8" s="210">
        <f>D9+D10</f>
        <v>1221194</v>
      </c>
      <c r="E8" s="210">
        <f>E9+E10</f>
        <v>299979</v>
      </c>
      <c r="F8" s="176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</row>
    <row r="9" spans="2:213" s="88" customFormat="1" ht="15.75">
      <c r="B9" s="207">
        <v>101</v>
      </c>
      <c r="C9" s="323" t="s">
        <v>88</v>
      </c>
      <c r="D9" s="209">
        <v>1188674</v>
      </c>
      <c r="E9" s="224">
        <v>293447</v>
      </c>
      <c r="F9" s="182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</row>
    <row r="10" spans="2:213" s="88" customFormat="1" ht="16.5" thickBot="1">
      <c r="B10" s="215">
        <v>102</v>
      </c>
      <c r="C10" s="322" t="s">
        <v>89</v>
      </c>
      <c r="D10" s="212">
        <v>32520</v>
      </c>
      <c r="E10" s="206">
        <v>6532</v>
      </c>
      <c r="F10" s="182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</row>
    <row r="11" spans="2:213" s="178" customFormat="1" ht="16.5" thickBot="1">
      <c r="B11" s="302" t="s">
        <v>63</v>
      </c>
      <c r="C11" s="303"/>
      <c r="D11" s="210">
        <f>D12+D13+D14+D15+D16</f>
        <v>301746</v>
      </c>
      <c r="E11" s="210">
        <f>E12+E13+E14+E15+E16</f>
        <v>63767</v>
      </c>
      <c r="F11" s="176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</row>
    <row r="12" spans="2:213" s="88" customFormat="1" ht="15.75">
      <c r="B12" s="207">
        <v>201</v>
      </c>
      <c r="C12" s="217" t="s">
        <v>90</v>
      </c>
      <c r="D12" s="209">
        <v>73343</v>
      </c>
      <c r="E12" s="224">
        <v>30055</v>
      </c>
      <c r="F12" s="182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</row>
    <row r="13" spans="2:213" s="88" customFormat="1" ht="15.75">
      <c r="B13" s="203">
        <v>202</v>
      </c>
      <c r="C13" s="204" t="s">
        <v>91</v>
      </c>
      <c r="D13" s="185">
        <v>39960</v>
      </c>
      <c r="E13" s="181">
        <v>6150</v>
      </c>
      <c r="F13" s="182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</row>
    <row r="14" spans="2:213" s="88" customFormat="1" ht="15.75">
      <c r="B14" s="203">
        <v>205</v>
      </c>
      <c r="C14" s="204" t="s">
        <v>277</v>
      </c>
      <c r="D14" s="185">
        <v>69039</v>
      </c>
      <c r="E14" s="181">
        <v>7108</v>
      </c>
      <c r="F14" s="182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</row>
    <row r="15" spans="2:213" s="88" customFormat="1" ht="15.75">
      <c r="B15" s="203">
        <v>208</v>
      </c>
      <c r="C15" s="205" t="s">
        <v>92</v>
      </c>
      <c r="D15" s="185">
        <v>37188</v>
      </c>
      <c r="E15" s="181">
        <v>956</v>
      </c>
      <c r="F15" s="182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</row>
    <row r="16" spans="2:213" s="88" customFormat="1" ht="16.5" thickBot="1">
      <c r="B16" s="215">
        <v>209</v>
      </c>
      <c r="C16" s="216" t="s">
        <v>93</v>
      </c>
      <c r="D16" s="212">
        <v>82216</v>
      </c>
      <c r="E16" s="206">
        <v>19498</v>
      </c>
      <c r="F16" s="182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</row>
    <row r="17" spans="2:213" s="178" customFormat="1" ht="16.5" thickBot="1">
      <c r="B17" s="302" t="s">
        <v>64</v>
      </c>
      <c r="C17" s="304"/>
      <c r="D17" s="210">
        <f>D18+D19+D20+D21</f>
        <v>299124</v>
      </c>
      <c r="E17" s="210">
        <f>E18+E19+E20+E21</f>
        <v>71602</v>
      </c>
      <c r="F17" s="176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</row>
    <row r="18" spans="2:213" s="88" customFormat="1" ht="15" customHeight="1">
      <c r="B18" s="183">
        <v>551</v>
      </c>
      <c r="C18" s="184" t="s">
        <v>276</v>
      </c>
      <c r="D18" s="224">
        <v>168850</v>
      </c>
      <c r="E18" s="224">
        <v>39867</v>
      </c>
      <c r="F18" s="182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</row>
    <row r="19" spans="2:213" s="88" customFormat="1" ht="15.75">
      <c r="B19" s="213">
        <v>552</v>
      </c>
      <c r="C19" s="321" t="s">
        <v>94</v>
      </c>
      <c r="D19" s="185">
        <v>21499</v>
      </c>
      <c r="E19" s="181">
        <v>5926</v>
      </c>
      <c r="F19" s="18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</row>
    <row r="20" spans="2:213" s="88" customFormat="1" ht="15.75">
      <c r="B20" s="213">
        <v>560</v>
      </c>
      <c r="C20" s="214" t="s">
        <v>95</v>
      </c>
      <c r="D20" s="185">
        <v>69480</v>
      </c>
      <c r="E20" s="181">
        <v>17816</v>
      </c>
      <c r="F20" s="182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</row>
    <row r="21" spans="2:213" s="88" customFormat="1" ht="16.5" thickBot="1">
      <c r="B21" s="218">
        <v>580</v>
      </c>
      <c r="C21" s="319" t="s">
        <v>96</v>
      </c>
      <c r="D21" s="212">
        <v>39295</v>
      </c>
      <c r="E21" s="206">
        <v>7993</v>
      </c>
      <c r="F21" s="182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</row>
    <row r="22" spans="2:213" s="178" customFormat="1" ht="16.5" thickBot="1">
      <c r="B22" s="302" t="s">
        <v>65</v>
      </c>
      <c r="C22" s="303"/>
      <c r="D22" s="210">
        <f>D23+D24+D25+D26+D27+D28+D29+D30+D31+D32+D33</f>
        <v>739007</v>
      </c>
      <c r="E22" s="210">
        <f>E23+E24+E25+E26+E27+E28+E29+E30+E31+E32+E33</f>
        <v>288005</v>
      </c>
      <c r="F22" s="176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</row>
    <row r="23" spans="2:213" s="88" customFormat="1" ht="15.75">
      <c r="B23" s="207">
        <v>1011</v>
      </c>
      <c r="C23" s="208" t="s">
        <v>66</v>
      </c>
      <c r="D23" s="209">
        <v>144786</v>
      </c>
      <c r="E23" s="209">
        <v>35964</v>
      </c>
      <c r="F23" s="18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</row>
    <row r="24" spans="2:213" s="88" customFormat="1" ht="15.75">
      <c r="B24" s="203">
        <v>1012</v>
      </c>
      <c r="C24" s="204" t="s">
        <v>67</v>
      </c>
      <c r="D24" s="185">
        <v>308</v>
      </c>
      <c r="E24" s="185">
        <v>103</v>
      </c>
      <c r="F24" s="182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</row>
    <row r="25" spans="2:213" s="88" customFormat="1" ht="15.75">
      <c r="B25" s="203">
        <v>1013</v>
      </c>
      <c r="C25" s="204" t="s">
        <v>68</v>
      </c>
      <c r="D25" s="185">
        <v>30500</v>
      </c>
      <c r="E25" s="185">
        <v>23350</v>
      </c>
      <c r="F25" s="182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</row>
    <row r="26" spans="2:213" s="88" customFormat="1" ht="15.75">
      <c r="B26" s="203">
        <v>1015</v>
      </c>
      <c r="C26" s="204" t="s">
        <v>69</v>
      </c>
      <c r="D26" s="185">
        <v>78391</v>
      </c>
      <c r="E26" s="185">
        <v>13727</v>
      </c>
      <c r="F26" s="182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</row>
    <row r="27" spans="2:213" s="88" customFormat="1" ht="15.75">
      <c r="B27" s="203">
        <v>1016</v>
      </c>
      <c r="C27" s="204" t="s">
        <v>70</v>
      </c>
      <c r="D27" s="185">
        <v>269947</v>
      </c>
      <c r="E27" s="185">
        <v>108083</v>
      </c>
      <c r="F27" s="182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</row>
    <row r="28" spans="2:213" s="88" customFormat="1" ht="15.75">
      <c r="B28" s="203">
        <v>1020</v>
      </c>
      <c r="C28" s="205" t="s">
        <v>97</v>
      </c>
      <c r="D28" s="185">
        <v>131469</v>
      </c>
      <c r="E28" s="185">
        <v>82531</v>
      </c>
      <c r="F28" s="182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</row>
    <row r="29" spans="2:213" s="88" customFormat="1" ht="15.75">
      <c r="B29" s="203">
        <v>1030</v>
      </c>
      <c r="C29" s="204" t="s">
        <v>71</v>
      </c>
      <c r="D29" s="185">
        <v>41084</v>
      </c>
      <c r="E29" s="185">
        <v>14159</v>
      </c>
      <c r="F29" s="182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</row>
    <row r="30" spans="2:213" s="88" customFormat="1" ht="15.75">
      <c r="B30" s="203">
        <v>1051</v>
      </c>
      <c r="C30" s="204" t="s">
        <v>98</v>
      </c>
      <c r="D30" s="185">
        <v>8690</v>
      </c>
      <c r="E30" s="185">
        <v>2496</v>
      </c>
      <c r="F30" s="182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</row>
    <row r="31" spans="2:213" s="88" customFormat="1" ht="15.75">
      <c r="B31" s="203">
        <v>1062</v>
      </c>
      <c r="C31" s="205" t="s">
        <v>99</v>
      </c>
      <c r="D31" s="185">
        <v>20546</v>
      </c>
      <c r="E31" s="185">
        <v>7442</v>
      </c>
      <c r="F31" s="182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</row>
    <row r="32" spans="2:213" s="88" customFormat="1" ht="15.75">
      <c r="B32" s="203">
        <v>1092</v>
      </c>
      <c r="C32" s="320" t="s">
        <v>72</v>
      </c>
      <c r="D32" s="185">
        <v>2000</v>
      </c>
      <c r="E32" s="185"/>
      <c r="F32" s="182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</row>
    <row r="33" spans="2:213" s="88" customFormat="1" ht="20.25" customHeight="1">
      <c r="B33" s="203">
        <v>1098</v>
      </c>
      <c r="C33" s="318" t="s">
        <v>73</v>
      </c>
      <c r="D33" s="185">
        <v>11286</v>
      </c>
      <c r="E33" s="185">
        <v>150</v>
      </c>
      <c r="F33" s="182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</row>
    <row r="34" spans="2:213" s="88" customFormat="1" ht="16.5" thickBot="1">
      <c r="B34" s="186" t="s">
        <v>202</v>
      </c>
      <c r="C34" s="211" t="s">
        <v>203</v>
      </c>
      <c r="D34" s="212">
        <v>2724</v>
      </c>
      <c r="E34" s="225">
        <v>4428</v>
      </c>
      <c r="F34" s="182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</row>
    <row r="35" spans="2:213" s="178" customFormat="1" ht="16.5" thickBot="1">
      <c r="B35" s="305" t="s">
        <v>74</v>
      </c>
      <c r="C35" s="306"/>
      <c r="D35" s="210">
        <f>D36</f>
        <v>5000</v>
      </c>
      <c r="E35" s="210">
        <f>E36</f>
        <v>0</v>
      </c>
      <c r="F35" s="176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</row>
    <row r="36" spans="2:213" s="88" customFormat="1" ht="16.5" thickBot="1">
      <c r="B36" s="179">
        <v>2224</v>
      </c>
      <c r="C36" s="180" t="s">
        <v>100</v>
      </c>
      <c r="D36" s="220">
        <v>5000</v>
      </c>
      <c r="E36" s="220"/>
      <c r="F36" s="182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</row>
    <row r="37" spans="2:213" s="178" customFormat="1" ht="16.5" thickBot="1">
      <c r="B37" s="305" t="s">
        <v>75</v>
      </c>
      <c r="C37" s="306"/>
      <c r="D37" s="210">
        <v>6090</v>
      </c>
      <c r="E37" s="210">
        <v>977</v>
      </c>
      <c r="F37" s="176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  <c r="GR37" s="177"/>
      <c r="GS37" s="177"/>
      <c r="GT37" s="177"/>
      <c r="GU37" s="177"/>
      <c r="GV37" s="177"/>
      <c r="GW37" s="177"/>
      <c r="GX37" s="177"/>
      <c r="GY37" s="177"/>
      <c r="GZ37" s="177"/>
      <c r="HA37" s="177"/>
      <c r="HB37" s="177"/>
      <c r="HC37" s="177"/>
      <c r="HD37" s="177"/>
      <c r="HE37" s="177"/>
    </row>
    <row r="38" spans="2:213" s="178" customFormat="1" ht="16.5" thickBot="1">
      <c r="B38" s="305" t="s">
        <v>76</v>
      </c>
      <c r="C38" s="306"/>
      <c r="D38" s="210">
        <f>D39</f>
        <v>11000</v>
      </c>
      <c r="E38" s="210">
        <f>E39+E40</f>
        <v>4445</v>
      </c>
      <c r="F38" s="176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</row>
    <row r="39" spans="2:213" s="88" customFormat="1" ht="15.75">
      <c r="B39" s="201">
        <v>4214</v>
      </c>
      <c r="C39" s="202" t="s">
        <v>328</v>
      </c>
      <c r="D39" s="224">
        <v>11000</v>
      </c>
      <c r="E39" s="224">
        <v>2365</v>
      </c>
      <c r="F39" s="182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</row>
    <row r="40" spans="2:213" s="88" customFormat="1" ht="16.5" thickBot="1">
      <c r="B40" s="187" t="s">
        <v>264</v>
      </c>
      <c r="C40" s="200" t="s">
        <v>265</v>
      </c>
      <c r="D40" s="206"/>
      <c r="E40" s="206">
        <v>2080</v>
      </c>
      <c r="F40" s="182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</row>
    <row r="41" spans="2:213" s="178" customFormat="1" ht="16.5" thickBot="1">
      <c r="B41" s="305" t="s">
        <v>77</v>
      </c>
      <c r="C41" s="306"/>
      <c r="D41" s="222">
        <v>93416</v>
      </c>
      <c r="E41" s="222">
        <v>23600</v>
      </c>
      <c r="F41" s="176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/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/>
      <c r="GR41" s="177"/>
      <c r="GS41" s="177"/>
      <c r="GT41" s="177"/>
      <c r="GU41" s="177"/>
      <c r="GV41" s="177"/>
      <c r="GW41" s="177"/>
      <c r="GX41" s="177"/>
      <c r="GY41" s="177"/>
      <c r="GZ41" s="177"/>
      <c r="HA41" s="177"/>
      <c r="HB41" s="177"/>
      <c r="HC41" s="177"/>
      <c r="HD41" s="177"/>
      <c r="HE41" s="177"/>
    </row>
    <row r="42" spans="2:213" s="178" customFormat="1" ht="16.5" thickBot="1">
      <c r="B42" s="309" t="s">
        <v>78</v>
      </c>
      <c r="C42" s="301"/>
      <c r="D42" s="210">
        <v>3540</v>
      </c>
      <c r="E42" s="210">
        <v>1060</v>
      </c>
      <c r="F42" s="176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7"/>
      <c r="GH42" s="177"/>
      <c r="GI42" s="177"/>
      <c r="GJ42" s="177"/>
      <c r="GK42" s="177"/>
      <c r="GL42" s="177"/>
      <c r="GM42" s="177"/>
      <c r="GN42" s="177"/>
      <c r="GO42" s="177"/>
      <c r="GP42" s="177"/>
      <c r="GQ42" s="177"/>
      <c r="GR42" s="177"/>
      <c r="GS42" s="177"/>
      <c r="GT42" s="177"/>
      <c r="GU42" s="177"/>
      <c r="GV42" s="177"/>
      <c r="GW42" s="177"/>
      <c r="GX42" s="177"/>
      <c r="GY42" s="177"/>
      <c r="GZ42" s="177"/>
      <c r="HA42" s="177"/>
      <c r="HB42" s="177"/>
      <c r="HC42" s="177"/>
      <c r="HD42" s="177"/>
      <c r="HE42" s="177"/>
    </row>
    <row r="43" spans="2:213" s="178" customFormat="1" ht="16.5" thickBot="1">
      <c r="B43" s="307" t="s">
        <v>79</v>
      </c>
      <c r="C43" s="308"/>
      <c r="D43" s="210">
        <v>184300</v>
      </c>
      <c r="E43" s="210">
        <v>19584</v>
      </c>
      <c r="F43" s="176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  <c r="GU43" s="177"/>
      <c r="GV43" s="177"/>
      <c r="GW43" s="177"/>
      <c r="GX43" s="177"/>
      <c r="GY43" s="177"/>
      <c r="GZ43" s="177"/>
      <c r="HA43" s="177"/>
      <c r="HB43" s="177"/>
      <c r="HC43" s="177"/>
      <c r="HD43" s="177"/>
      <c r="HE43" s="177"/>
    </row>
    <row r="44" spans="2:213" s="178" customFormat="1" ht="16.5" thickBot="1">
      <c r="B44" s="307" t="s">
        <v>80</v>
      </c>
      <c r="C44" s="308"/>
      <c r="D44" s="223">
        <f>D46+D47+D48+D45</f>
        <v>30000</v>
      </c>
      <c r="E44" s="223">
        <f>E46+E47+E48</f>
        <v>0</v>
      </c>
      <c r="F44" s="176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7"/>
      <c r="GH44" s="177"/>
      <c r="GI44" s="177"/>
      <c r="GJ44" s="177"/>
      <c r="GK44" s="177"/>
      <c r="GL44" s="177"/>
      <c r="GM44" s="177"/>
      <c r="GN44" s="177"/>
      <c r="GO44" s="177"/>
      <c r="GP44" s="177"/>
      <c r="GQ44" s="177"/>
      <c r="GR44" s="177"/>
      <c r="GS44" s="177"/>
      <c r="GT44" s="177"/>
      <c r="GU44" s="177"/>
      <c r="GV44" s="177"/>
      <c r="GW44" s="177"/>
      <c r="GX44" s="177"/>
      <c r="GY44" s="177"/>
      <c r="GZ44" s="177"/>
      <c r="HA44" s="177"/>
      <c r="HB44" s="177"/>
      <c r="HC44" s="177"/>
      <c r="HD44" s="177"/>
      <c r="HE44" s="177"/>
    </row>
    <row r="45" spans="2:213" s="178" customFormat="1" ht="15.75">
      <c r="B45" s="188">
        <v>5204</v>
      </c>
      <c r="C45" s="189" t="s">
        <v>204</v>
      </c>
      <c r="D45" s="221">
        <v>10000</v>
      </c>
      <c r="E45" s="219"/>
      <c r="F45" s="176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  <c r="GH45" s="177"/>
      <c r="GI45" s="177"/>
      <c r="GJ45" s="177"/>
      <c r="GK45" s="177"/>
      <c r="GL45" s="177"/>
      <c r="GM45" s="177"/>
      <c r="GN45" s="177"/>
      <c r="GO45" s="177"/>
      <c r="GP45" s="177"/>
      <c r="GQ45" s="177"/>
      <c r="GR45" s="177"/>
      <c r="GS45" s="177"/>
      <c r="GT45" s="177"/>
      <c r="GU45" s="177"/>
      <c r="GV45" s="177"/>
      <c r="GW45" s="177"/>
      <c r="GX45" s="177"/>
      <c r="GY45" s="177"/>
      <c r="GZ45" s="177"/>
      <c r="HA45" s="177"/>
      <c r="HB45" s="177"/>
      <c r="HC45" s="177"/>
      <c r="HD45" s="177"/>
      <c r="HE45" s="177"/>
    </row>
    <row r="46" spans="2:213" s="88" customFormat="1" ht="15.75">
      <c r="B46" s="188">
        <v>5206</v>
      </c>
      <c r="C46" s="189" t="s">
        <v>278</v>
      </c>
      <c r="D46" s="181">
        <v>20000</v>
      </c>
      <c r="E46" s="181"/>
      <c r="F46" s="182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</row>
    <row r="47" spans="2:213" s="88" customFormat="1" ht="0.75" customHeight="1" thickBot="1">
      <c r="B47" s="190">
        <v>5203</v>
      </c>
      <c r="C47" s="191" t="s">
        <v>101</v>
      </c>
      <c r="D47" s="181"/>
      <c r="E47" s="181"/>
      <c r="F47" s="182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</row>
    <row r="48" spans="2:213" s="88" customFormat="1" ht="16.5" hidden="1" thickBot="1">
      <c r="B48" s="190">
        <v>5205</v>
      </c>
      <c r="C48" s="191" t="s">
        <v>102</v>
      </c>
      <c r="D48" s="206"/>
      <c r="E48" s="206"/>
      <c r="F48" s="182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</row>
    <row r="49" spans="2:213" s="178" customFormat="1" ht="16.5" thickBot="1">
      <c r="B49" s="307" t="s">
        <v>81</v>
      </c>
      <c r="C49" s="308"/>
      <c r="D49" s="210">
        <f>D50</f>
        <v>52332</v>
      </c>
      <c r="E49" s="210">
        <f>E50</f>
        <v>9072</v>
      </c>
      <c r="F49" s="176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7"/>
      <c r="GH49" s="177"/>
      <c r="GI49" s="177"/>
      <c r="GJ49" s="177"/>
      <c r="GK49" s="177"/>
      <c r="GL49" s="177"/>
      <c r="GM49" s="177"/>
      <c r="GN49" s="177"/>
      <c r="GO49" s="177"/>
      <c r="GP49" s="177"/>
      <c r="GQ49" s="177"/>
      <c r="GR49" s="177"/>
      <c r="GS49" s="177"/>
      <c r="GT49" s="177"/>
      <c r="GU49" s="177"/>
      <c r="GV49" s="177"/>
      <c r="GW49" s="177"/>
      <c r="GX49" s="177"/>
      <c r="GY49" s="177"/>
      <c r="GZ49" s="177"/>
      <c r="HA49" s="177"/>
      <c r="HB49" s="177"/>
      <c r="HC49" s="177"/>
      <c r="HD49" s="177"/>
      <c r="HE49" s="177"/>
    </row>
    <row r="50" spans="2:213" s="88" customFormat="1" ht="16.5" thickBot="1">
      <c r="B50" s="190">
        <v>5309</v>
      </c>
      <c r="C50" s="191" t="s">
        <v>103</v>
      </c>
      <c r="D50" s="220">
        <v>52332</v>
      </c>
      <c r="E50" s="220">
        <v>9072</v>
      </c>
      <c r="F50" s="182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</row>
    <row r="51" spans="2:213" s="178" customFormat="1" ht="16.5" thickBot="1">
      <c r="B51" s="307" t="s">
        <v>82</v>
      </c>
      <c r="C51" s="308"/>
      <c r="D51" s="210">
        <v>5300</v>
      </c>
      <c r="E51" s="210"/>
      <c r="F51" s="176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7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7"/>
      <c r="GH51" s="177"/>
      <c r="GI51" s="177"/>
      <c r="GJ51" s="177"/>
      <c r="GK51" s="177"/>
      <c r="GL51" s="177"/>
      <c r="GM51" s="177"/>
      <c r="GN51" s="177"/>
      <c r="GO51" s="177"/>
      <c r="GP51" s="177"/>
      <c r="GQ51" s="177"/>
      <c r="GR51" s="177"/>
      <c r="GS51" s="177"/>
      <c r="GT51" s="177"/>
      <c r="GU51" s="177"/>
      <c r="GV51" s="177"/>
      <c r="GW51" s="177"/>
      <c r="GX51" s="177"/>
      <c r="GY51" s="177"/>
      <c r="GZ51" s="177"/>
      <c r="HA51" s="177"/>
      <c r="HB51" s="177"/>
      <c r="HC51" s="177"/>
      <c r="HD51" s="177"/>
      <c r="HE51" s="177"/>
    </row>
    <row r="52" spans="2:213" s="178" customFormat="1" ht="16.5" thickBot="1">
      <c r="B52" s="305" t="s">
        <v>201</v>
      </c>
      <c r="C52" s="306"/>
      <c r="D52" s="219"/>
      <c r="E52" s="219"/>
      <c r="F52" s="176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7"/>
      <c r="FH52" s="177"/>
      <c r="FI52" s="177"/>
      <c r="FJ52" s="177"/>
      <c r="FK52" s="177"/>
      <c r="FL52" s="177"/>
      <c r="FM52" s="177"/>
      <c r="FN52" s="177"/>
      <c r="FO52" s="177"/>
      <c r="FP52" s="177"/>
      <c r="FQ52" s="177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  <c r="GF52" s="177"/>
      <c r="GG52" s="177"/>
      <c r="GH52" s="177"/>
      <c r="GI52" s="177"/>
      <c r="GJ52" s="177"/>
      <c r="GK52" s="177"/>
      <c r="GL52" s="177"/>
      <c r="GM52" s="177"/>
      <c r="GN52" s="177"/>
      <c r="GO52" s="177"/>
      <c r="GP52" s="177"/>
      <c r="GQ52" s="177"/>
      <c r="GR52" s="177"/>
      <c r="GS52" s="177"/>
      <c r="GT52" s="177"/>
      <c r="GU52" s="177"/>
      <c r="GV52" s="177"/>
      <c r="GW52" s="177"/>
      <c r="GX52" s="177"/>
      <c r="GY52" s="177"/>
      <c r="GZ52" s="177"/>
      <c r="HA52" s="177"/>
      <c r="HB52" s="177"/>
      <c r="HC52" s="177"/>
      <c r="HD52" s="177"/>
      <c r="HE52" s="177"/>
    </row>
    <row r="53" spans="2:213" s="88" customFormat="1" ht="16.5" thickBot="1">
      <c r="B53" s="193"/>
      <c r="C53" s="194" t="s">
        <v>87</v>
      </c>
      <c r="D53" s="195">
        <f>D52+D51+D49+D44+D43+D42+D41+D38+D37+D35+D22+D17+D11+D8+D34</f>
        <v>2954773</v>
      </c>
      <c r="E53" s="195">
        <f>E52+E51+E49+E44+E43+E42+E41+E38+E37+E35+E22+E17+E11+E8+E34</f>
        <v>786519</v>
      </c>
      <c r="F53" s="182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</row>
    <row r="54" spans="2:213" s="88" customFormat="1" ht="15.75">
      <c r="B54" s="197"/>
      <c r="C54" s="198"/>
      <c r="D54" s="196"/>
      <c r="E54" s="196"/>
      <c r="F54" s="199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</row>
    <row r="55" s="88" customFormat="1" ht="15">
      <c r="F55" s="93"/>
    </row>
    <row r="56" s="88" customFormat="1" ht="15">
      <c r="F56" s="93"/>
    </row>
    <row r="57" s="88" customFormat="1" ht="15">
      <c r="F57" s="93"/>
    </row>
    <row r="58" spans="2:34" s="88" customFormat="1" ht="15.75" customHeight="1"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</row>
    <row r="59" spans="2:34" s="88" customFormat="1" ht="15.75" customHeight="1"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</row>
    <row r="60" spans="2:34" s="88" customFormat="1" ht="15" customHeight="1"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</row>
    <row r="61" s="88" customFormat="1" ht="15"/>
    <row r="62" s="88" customFormat="1" ht="15"/>
  </sheetData>
  <sheetProtection password="B55E" sheet="1" objects="1" scenarios="1" selectLockedCells="1" selectUnlockedCells="1"/>
  <mergeCells count="18">
    <mergeCell ref="B51:C51"/>
    <mergeCell ref="B52:C52"/>
    <mergeCell ref="B42:C42"/>
    <mergeCell ref="B43:C43"/>
    <mergeCell ref="B44:C44"/>
    <mergeCell ref="B49:C49"/>
    <mergeCell ref="B35:C35"/>
    <mergeCell ref="B37:C37"/>
    <mergeCell ref="B38:C38"/>
    <mergeCell ref="B41:C41"/>
    <mergeCell ref="B8:C8"/>
    <mergeCell ref="B11:C11"/>
    <mergeCell ref="B17:C17"/>
    <mergeCell ref="B22:C22"/>
    <mergeCell ref="D1:E1"/>
    <mergeCell ref="B2:E2"/>
    <mergeCell ref="B3:E3"/>
    <mergeCell ref="B4:E4"/>
  </mergeCells>
  <printOptions/>
  <pageMargins left="0.08" right="0.75" top="0.04" bottom="0.2" header="0.05" footer="0.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F34" sqref="F34"/>
    </sheetView>
  </sheetViews>
  <sheetFormatPr defaultColWidth="9.140625" defaultRowHeight="12.75"/>
  <cols>
    <col min="1" max="1" width="4.421875" style="12" bestFit="1" customWidth="1"/>
    <col min="2" max="2" width="73.7109375" style="61" customWidth="1"/>
    <col min="3" max="3" width="10.8515625" style="61" customWidth="1"/>
    <col min="4" max="16384" width="9.140625" style="61" customWidth="1"/>
  </cols>
  <sheetData>
    <row r="1" spans="2:4" ht="15.75">
      <c r="B1" s="282" t="s">
        <v>235</v>
      </c>
      <c r="C1" s="282"/>
      <c r="D1" s="290"/>
    </row>
    <row r="2" spans="1:3" ht="15.75" customHeight="1">
      <c r="A2" s="310" t="s">
        <v>266</v>
      </c>
      <c r="B2" s="311"/>
      <c r="C2" s="311"/>
    </row>
    <row r="3" spans="1:3" ht="15.75" customHeight="1">
      <c r="A3" s="310" t="s">
        <v>295</v>
      </c>
      <c r="B3" s="311"/>
      <c r="C3" s="311"/>
    </row>
    <row r="4" ht="12.75" customHeight="1"/>
    <row r="5" spans="1:2" ht="15.75">
      <c r="A5" s="62" t="s">
        <v>40</v>
      </c>
      <c r="B5" s="63" t="s">
        <v>205</v>
      </c>
    </row>
    <row r="6" spans="1:4" s="12" customFormat="1" ht="15.75">
      <c r="A6" s="20" t="s">
        <v>1</v>
      </c>
      <c r="B6" s="20" t="s">
        <v>2</v>
      </c>
      <c r="C6" s="20" t="s">
        <v>267</v>
      </c>
      <c r="D6" s="20" t="s">
        <v>260</v>
      </c>
    </row>
    <row r="7" spans="1:4" ht="15.75" customHeight="1">
      <c r="A7" s="64">
        <v>1</v>
      </c>
      <c r="B7" s="65" t="s">
        <v>206</v>
      </c>
      <c r="C7" s="66">
        <v>20000</v>
      </c>
      <c r="D7" s="67">
        <v>19584</v>
      </c>
    </row>
    <row r="8" spans="1:4" ht="15.75">
      <c r="A8" s="64">
        <v>2</v>
      </c>
      <c r="B8" s="68" t="s">
        <v>207</v>
      </c>
      <c r="C8" s="66">
        <v>20000</v>
      </c>
      <c r="D8" s="67"/>
    </row>
    <row r="9" spans="1:4" ht="25.5">
      <c r="A9" s="64">
        <v>3</v>
      </c>
      <c r="B9" s="69" t="s">
        <v>208</v>
      </c>
      <c r="C9" s="66">
        <v>43000</v>
      </c>
      <c r="D9" s="67"/>
    </row>
    <row r="10" spans="1:4" ht="25.5">
      <c r="A10" s="64">
        <v>4</v>
      </c>
      <c r="B10" s="69" t="s">
        <v>209</v>
      </c>
      <c r="C10" s="66">
        <v>43000</v>
      </c>
      <c r="D10" s="67"/>
    </row>
    <row r="11" spans="1:4" ht="25.5">
      <c r="A11" s="64">
        <v>5</v>
      </c>
      <c r="B11" s="69" t="s">
        <v>210</v>
      </c>
      <c r="C11" s="66">
        <v>48300</v>
      </c>
      <c r="D11" s="67"/>
    </row>
    <row r="12" spans="1:4" ht="15.75">
      <c r="A12" s="64">
        <v>6</v>
      </c>
      <c r="B12" s="70" t="s">
        <v>211</v>
      </c>
      <c r="C12" s="66">
        <v>10000</v>
      </c>
      <c r="D12" s="67"/>
    </row>
    <row r="13" spans="1:4" ht="15.75">
      <c r="A13" s="64">
        <v>7</v>
      </c>
      <c r="B13" s="70" t="s">
        <v>212</v>
      </c>
      <c r="C13" s="66">
        <v>10000</v>
      </c>
      <c r="D13" s="67"/>
    </row>
    <row r="14" spans="1:4" ht="15.75">
      <c r="A14" s="64">
        <v>8</v>
      </c>
      <c r="B14" s="70" t="s">
        <v>213</v>
      </c>
      <c r="C14" s="66">
        <v>10000</v>
      </c>
      <c r="D14" s="67"/>
    </row>
    <row r="15" spans="1:4" ht="15.75">
      <c r="A15" s="64">
        <v>9</v>
      </c>
      <c r="B15" s="70" t="s">
        <v>214</v>
      </c>
      <c r="C15" s="66">
        <v>10000</v>
      </c>
      <c r="D15" s="67"/>
    </row>
    <row r="16" spans="1:4" ht="15.75">
      <c r="A16" s="71"/>
      <c r="B16" s="72" t="s">
        <v>4</v>
      </c>
      <c r="C16" s="73">
        <f>C15+C14+C13+C12+C11+C10+C9+C8+C7</f>
        <v>214300</v>
      </c>
      <c r="D16" s="73">
        <f>D15+D14+D13+D12+D11+D10+D9+D8+D7</f>
        <v>19584</v>
      </c>
    </row>
    <row r="17" spans="2:3" ht="12.75" customHeight="1">
      <c r="B17" s="74"/>
      <c r="C17" s="74"/>
    </row>
    <row r="18" spans="1:3" s="63" customFormat="1" ht="15.75">
      <c r="A18" s="62" t="s">
        <v>41</v>
      </c>
      <c r="B18" s="63" t="s">
        <v>215</v>
      </c>
      <c r="C18" s="60"/>
    </row>
    <row r="19" spans="1:4" s="62" customFormat="1" ht="15.75">
      <c r="A19" s="20" t="s">
        <v>1</v>
      </c>
      <c r="B19" s="20" t="s">
        <v>2</v>
      </c>
      <c r="C19" s="20" t="s">
        <v>267</v>
      </c>
      <c r="D19" s="20" t="s">
        <v>260</v>
      </c>
    </row>
    <row r="20" spans="1:4" s="12" customFormat="1" ht="15.75">
      <c r="A20" s="75">
        <v>1</v>
      </c>
      <c r="B20" s="76" t="s">
        <v>105</v>
      </c>
      <c r="C20" s="77">
        <v>43260</v>
      </c>
      <c r="D20" s="67"/>
    </row>
    <row r="21" spans="1:4" ht="15.75">
      <c r="A21" s="71"/>
      <c r="B21" s="72" t="s">
        <v>216</v>
      </c>
      <c r="C21" s="73">
        <f>C20</f>
        <v>43260</v>
      </c>
      <c r="D21" s="73">
        <f>D20</f>
        <v>0</v>
      </c>
    </row>
    <row r="22" spans="1:3" ht="12.75" customHeight="1">
      <c r="A22" s="78"/>
      <c r="B22" s="79"/>
      <c r="C22" s="80"/>
    </row>
    <row r="23" spans="1:3" s="63" customFormat="1" ht="15.75">
      <c r="A23" s="62" t="s">
        <v>217</v>
      </c>
      <c r="B23" s="63" t="s">
        <v>218</v>
      </c>
      <c r="C23" s="60"/>
    </row>
    <row r="24" spans="1:4" s="62" customFormat="1" ht="15.75">
      <c r="A24" s="20" t="s">
        <v>1</v>
      </c>
      <c r="B24" s="20" t="s">
        <v>2</v>
      </c>
      <c r="C24" s="20" t="s">
        <v>267</v>
      </c>
      <c r="D24" s="20" t="s">
        <v>260</v>
      </c>
    </row>
    <row r="25" spans="1:4" s="12" customFormat="1" ht="38.25">
      <c r="A25" s="75">
        <v>1</v>
      </c>
      <c r="B25" s="81" t="s">
        <v>219</v>
      </c>
      <c r="C25" s="77">
        <v>9072</v>
      </c>
      <c r="D25" s="67">
        <v>9072</v>
      </c>
    </row>
    <row r="26" spans="1:4" ht="15.75">
      <c r="A26" s="71"/>
      <c r="B26" s="72" t="s">
        <v>216</v>
      </c>
      <c r="C26" s="73">
        <f>C25</f>
        <v>9072</v>
      </c>
      <c r="D26" s="73">
        <f>D25</f>
        <v>9072</v>
      </c>
    </row>
    <row r="27" spans="1:3" ht="12.75" customHeight="1">
      <c r="A27" s="78"/>
      <c r="B27" s="79"/>
      <c r="C27" s="80"/>
    </row>
    <row r="28" spans="1:2" ht="15.75">
      <c r="A28" s="62" t="s">
        <v>121</v>
      </c>
      <c r="B28" s="63" t="s">
        <v>220</v>
      </c>
    </row>
    <row r="29" spans="1:4" s="62" customFormat="1" ht="15.75">
      <c r="A29" s="20" t="s">
        <v>1</v>
      </c>
      <c r="B29" s="20" t="s">
        <v>2</v>
      </c>
      <c r="C29" s="20" t="s">
        <v>267</v>
      </c>
      <c r="D29" s="20" t="s">
        <v>260</v>
      </c>
    </row>
    <row r="30" spans="1:4" ht="15.75">
      <c r="A30" s="71">
        <v>1</v>
      </c>
      <c r="B30" s="76" t="s">
        <v>5</v>
      </c>
      <c r="C30" s="82">
        <v>5300</v>
      </c>
      <c r="D30" s="67"/>
    </row>
    <row r="31" spans="1:4" ht="15.75">
      <c r="A31" s="71"/>
      <c r="B31" s="72" t="s">
        <v>221</v>
      </c>
      <c r="C31" s="73">
        <f>C30</f>
        <v>5300</v>
      </c>
      <c r="D31" s="73">
        <f>D30</f>
        <v>0</v>
      </c>
    </row>
    <row r="32" spans="2:3" ht="12.75" customHeight="1" thickBot="1">
      <c r="B32" s="74"/>
      <c r="C32" s="74"/>
    </row>
    <row r="33" spans="2:4" ht="16.5" thickBot="1">
      <c r="B33" s="83" t="s">
        <v>268</v>
      </c>
      <c r="C33" s="84">
        <f>C31+C26+C21+C16</f>
        <v>271932</v>
      </c>
      <c r="D33" s="84">
        <f>D31+D26+D21+D16</f>
        <v>28656</v>
      </c>
    </row>
    <row r="34" spans="2:3" ht="12.75" customHeight="1">
      <c r="B34" s="74"/>
      <c r="C34" s="74"/>
    </row>
    <row r="35" spans="1:2" ht="15.75">
      <c r="A35" s="62" t="s">
        <v>122</v>
      </c>
      <c r="B35" s="63" t="s">
        <v>222</v>
      </c>
    </row>
    <row r="36" spans="1:4" ht="15.75">
      <c r="A36" s="71" t="s">
        <v>1</v>
      </c>
      <c r="B36" s="20" t="s">
        <v>2</v>
      </c>
      <c r="C36" s="20" t="s">
        <v>267</v>
      </c>
      <c r="D36" s="20" t="s">
        <v>260</v>
      </c>
    </row>
    <row r="37" spans="1:4" ht="38.25">
      <c r="A37" s="85">
        <v>1</v>
      </c>
      <c r="B37" s="81" t="s">
        <v>7</v>
      </c>
      <c r="C37" s="86">
        <v>454645</v>
      </c>
      <c r="D37" s="67">
        <v>208396</v>
      </c>
    </row>
    <row r="38" spans="1:4" ht="38.25">
      <c r="A38" s="85">
        <v>2</v>
      </c>
      <c r="B38" s="81" t="s">
        <v>0</v>
      </c>
      <c r="C38" s="86">
        <v>752934</v>
      </c>
      <c r="D38" s="67">
        <v>347988</v>
      </c>
    </row>
    <row r="39" spans="1:4" ht="29.25" customHeight="1">
      <c r="A39" s="71">
        <v>3</v>
      </c>
      <c r="B39" s="87" t="s">
        <v>223</v>
      </c>
      <c r="C39" s="82">
        <v>600000</v>
      </c>
      <c r="D39" s="67"/>
    </row>
    <row r="40" spans="1:4" ht="15.75">
      <c r="A40" s="71">
        <v>4</v>
      </c>
      <c r="B40" s="76" t="s">
        <v>224</v>
      </c>
      <c r="C40" s="82">
        <f>C41+C42+C43</f>
        <v>83288</v>
      </c>
      <c r="D40" s="82">
        <f>D41+D42+D43</f>
        <v>0</v>
      </c>
    </row>
    <row r="41" spans="1:4" ht="15.75">
      <c r="A41" s="71" t="s">
        <v>225</v>
      </c>
      <c r="B41" s="76" t="s">
        <v>226</v>
      </c>
      <c r="C41" s="82">
        <v>72000</v>
      </c>
      <c r="D41" s="67"/>
    </row>
    <row r="42" spans="1:4" ht="15.75">
      <c r="A42" s="71" t="s">
        <v>227</v>
      </c>
      <c r="B42" s="76" t="s">
        <v>228</v>
      </c>
      <c r="C42" s="82">
        <v>3960</v>
      </c>
      <c r="D42" s="67"/>
    </row>
    <row r="43" spans="1:4" ht="15.75">
      <c r="A43" s="71" t="s">
        <v>229</v>
      </c>
      <c r="B43" s="76" t="s">
        <v>230</v>
      </c>
      <c r="C43" s="82">
        <v>7328</v>
      </c>
      <c r="D43" s="67"/>
    </row>
    <row r="44" spans="1:4" ht="15.75">
      <c r="A44" s="20"/>
      <c r="B44" s="72" t="s">
        <v>231</v>
      </c>
      <c r="C44" s="73">
        <f>C37+C38+C39+C40</f>
        <v>1890867</v>
      </c>
      <c r="D44" s="73">
        <f>D37+D38+D39+D40</f>
        <v>556384</v>
      </c>
    </row>
    <row r="45" ht="12.75" customHeight="1" thickBot="1"/>
    <row r="46" spans="2:4" ht="16.5" thickBot="1">
      <c r="B46" s="83" t="s">
        <v>232</v>
      </c>
      <c r="C46" s="84">
        <f>C44+C33</f>
        <v>2162799</v>
      </c>
      <c r="D46" s="84">
        <f>D44+D33</f>
        <v>585040</v>
      </c>
    </row>
  </sheetData>
  <sheetProtection password="B55E" sheet="1" objects="1" scenarios="1" selectLockedCells="1" selectUnlockedCells="1"/>
  <mergeCells count="3">
    <mergeCell ref="A2:C2"/>
    <mergeCell ref="A3:C3"/>
    <mergeCell ref="B1:D1"/>
  </mergeCells>
  <printOptions/>
  <pageMargins left="0.39" right="0.75" top="0.2" bottom="0.21" header="0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6">
      <selection activeCell="F34" sqref="F34"/>
    </sheetView>
  </sheetViews>
  <sheetFormatPr defaultColWidth="9.140625" defaultRowHeight="12.75"/>
  <cols>
    <col min="1" max="1" width="54.57421875" style="88" customWidth="1"/>
    <col min="2" max="2" width="11.8515625" style="88" customWidth="1"/>
    <col min="3" max="3" width="9.7109375" style="88" bestFit="1" customWidth="1"/>
    <col min="4" max="4" width="8.8515625" style="88" customWidth="1"/>
    <col min="5" max="7" width="10.421875" style="88" bestFit="1" customWidth="1"/>
    <col min="8" max="8" width="11.7109375" style="88" bestFit="1" customWidth="1"/>
    <col min="9" max="16384" width="9.140625" style="88" customWidth="1"/>
  </cols>
  <sheetData>
    <row r="1" spans="2:5" ht="15" customHeight="1">
      <c r="B1" s="282" t="s">
        <v>8</v>
      </c>
      <c r="C1" s="282"/>
      <c r="D1" s="282"/>
      <c r="E1" s="277"/>
    </row>
    <row r="2" spans="1:4" ht="34.5" customHeight="1">
      <c r="A2" s="314" t="s">
        <v>296</v>
      </c>
      <c r="B2" s="314"/>
      <c r="C2" s="314"/>
      <c r="D2" s="314"/>
    </row>
    <row r="3" spans="1:4" ht="15.75">
      <c r="A3" s="315"/>
      <c r="B3" s="315"/>
      <c r="C3" s="315"/>
      <c r="D3" s="315"/>
    </row>
    <row r="4" spans="1:4" ht="15.75" hidden="1">
      <c r="A4" s="94"/>
      <c r="B4" s="89"/>
      <c r="C4" s="89"/>
      <c r="D4" s="89"/>
    </row>
    <row r="5" spans="1:4" s="41" customFormat="1" ht="18.75" thickBot="1">
      <c r="A5" s="96" t="s">
        <v>241</v>
      </c>
      <c r="B5" s="95"/>
      <c r="C5" s="95"/>
      <c r="D5" s="95"/>
    </row>
    <row r="6" spans="1:4" ht="30" customHeight="1">
      <c r="A6" s="150" t="s">
        <v>2</v>
      </c>
      <c r="B6" s="150" t="s">
        <v>327</v>
      </c>
      <c r="C6" s="150" t="s">
        <v>325</v>
      </c>
      <c r="D6" s="150" t="s">
        <v>297</v>
      </c>
    </row>
    <row r="7" spans="1:4" ht="15.75">
      <c r="A7" s="97" t="s">
        <v>298</v>
      </c>
      <c r="B7" s="98" t="str">
        <f>B8</f>
        <v>0</v>
      </c>
      <c r="C7" s="98">
        <f>C8</f>
        <v>0</v>
      </c>
      <c r="D7" s="158"/>
    </row>
    <row r="8" spans="1:4" ht="15.75" customHeight="1" hidden="1">
      <c r="A8" s="100" t="s">
        <v>299</v>
      </c>
      <c r="B8" s="101" t="s">
        <v>300</v>
      </c>
      <c r="C8" s="102">
        <v>0</v>
      </c>
      <c r="D8" s="99"/>
    </row>
    <row r="9" spans="1:4" ht="15.75">
      <c r="A9" s="103" t="s">
        <v>301</v>
      </c>
      <c r="B9" s="104">
        <f>B10+B11</f>
        <v>1672514</v>
      </c>
      <c r="C9" s="104">
        <f>C10+C11</f>
        <v>1044183</v>
      </c>
      <c r="D9" s="99">
        <f aca="true" t="shared" si="0" ref="D9:D17">C9/B9*100</f>
        <v>62.431943768482654</v>
      </c>
    </row>
    <row r="10" spans="1:4" ht="15.75">
      <c r="A10" s="105" t="s">
        <v>302</v>
      </c>
      <c r="B10" s="106">
        <v>1201931</v>
      </c>
      <c r="C10" s="107">
        <v>906510</v>
      </c>
      <c r="D10" s="108">
        <f t="shared" si="0"/>
        <v>75.42113482387924</v>
      </c>
    </row>
    <row r="11" spans="1:4" ht="15.75">
      <c r="A11" s="109" t="s">
        <v>303</v>
      </c>
      <c r="B11" s="110">
        <v>470583</v>
      </c>
      <c r="C11" s="107">
        <v>137673</v>
      </c>
      <c r="D11" s="108">
        <f t="shared" si="0"/>
        <v>29.25583797119743</v>
      </c>
    </row>
    <row r="12" spans="1:4" ht="15.75">
      <c r="A12" s="103" t="s">
        <v>304</v>
      </c>
      <c r="B12" s="104">
        <f>B13</f>
        <v>-11264</v>
      </c>
      <c r="C12" s="104">
        <f>C13</f>
        <v>-5826</v>
      </c>
      <c r="D12" s="99">
        <f t="shared" si="0"/>
        <v>51.72230113636363</v>
      </c>
    </row>
    <row r="13" spans="1:4" ht="15.75">
      <c r="A13" s="109" t="s">
        <v>305</v>
      </c>
      <c r="B13" s="110">
        <v>-11264</v>
      </c>
      <c r="C13" s="107">
        <v>-5826</v>
      </c>
      <c r="D13" s="108">
        <f t="shared" si="0"/>
        <v>51.72230113636363</v>
      </c>
    </row>
    <row r="14" spans="1:4" ht="15.75">
      <c r="A14" s="111" t="s">
        <v>306</v>
      </c>
      <c r="B14" s="104">
        <f>B15+B16</f>
        <v>8396</v>
      </c>
      <c r="C14" s="104">
        <f>C15+C16</f>
        <v>-426914</v>
      </c>
      <c r="D14" s="99">
        <f t="shared" si="0"/>
        <v>-5084.730824202002</v>
      </c>
    </row>
    <row r="15" spans="1:4" ht="15.75">
      <c r="A15" s="112" t="s">
        <v>307</v>
      </c>
      <c r="B15" s="113">
        <v>8396</v>
      </c>
      <c r="C15" s="107">
        <v>8396</v>
      </c>
      <c r="D15" s="108">
        <f t="shared" si="0"/>
        <v>100</v>
      </c>
    </row>
    <row r="16" spans="1:4" ht="16.5" thickBot="1">
      <c r="A16" s="114" t="s">
        <v>308</v>
      </c>
      <c r="B16" s="115"/>
      <c r="C16" s="116">
        <v>-435310</v>
      </c>
      <c r="D16" s="117"/>
    </row>
    <row r="17" spans="1:4" ht="16.5" thickBot="1">
      <c r="A17" s="118" t="s">
        <v>309</v>
      </c>
      <c r="B17" s="119">
        <f>B14+B12+B9</f>
        <v>1669646</v>
      </c>
      <c r="C17" s="119">
        <f>C14+C12+C9</f>
        <v>611443</v>
      </c>
      <c r="D17" s="120">
        <f t="shared" si="0"/>
        <v>36.62111609287238</v>
      </c>
    </row>
    <row r="18" spans="1:4" ht="15.75">
      <c r="A18" s="121"/>
      <c r="B18" s="122"/>
      <c r="C18" s="123"/>
      <c r="D18" s="123"/>
    </row>
    <row r="19" spans="1:4" ht="16.5" thickBot="1">
      <c r="A19" s="96" t="s">
        <v>310</v>
      </c>
      <c r="B19" s="124"/>
      <c r="C19" s="125"/>
      <c r="D19" s="126"/>
    </row>
    <row r="20" spans="1:4" ht="30" customHeight="1">
      <c r="A20" s="150" t="s">
        <v>2</v>
      </c>
      <c r="B20" s="150" t="s">
        <v>327</v>
      </c>
      <c r="C20" s="150" t="s">
        <v>325</v>
      </c>
      <c r="D20" s="150" t="s">
        <v>297</v>
      </c>
    </row>
    <row r="21" spans="1:4" ht="15.75">
      <c r="A21" s="127" t="s">
        <v>311</v>
      </c>
      <c r="B21" s="98">
        <f>B22+B23+B24+B25+B26</f>
        <v>459319</v>
      </c>
      <c r="C21" s="98">
        <f>C22+C23+C24+C25+C26</f>
        <v>40498</v>
      </c>
      <c r="D21" s="158">
        <f aca="true" t="shared" si="1" ref="D21:D30">C21/B21*100</f>
        <v>8.816965986601904</v>
      </c>
    </row>
    <row r="22" spans="1:4" ht="15.75">
      <c r="A22" s="128" t="s">
        <v>312</v>
      </c>
      <c r="B22" s="129">
        <v>22684</v>
      </c>
      <c r="C22" s="130">
        <v>1616</v>
      </c>
      <c r="D22" s="108">
        <f t="shared" si="1"/>
        <v>7.123964027508375</v>
      </c>
    </row>
    <row r="23" spans="1:4" ht="15.75">
      <c r="A23" s="128" t="s">
        <v>313</v>
      </c>
      <c r="B23" s="129">
        <v>261785</v>
      </c>
      <c r="C23" s="130">
        <v>27429</v>
      </c>
      <c r="D23" s="108">
        <f t="shared" si="1"/>
        <v>10.477682067345341</v>
      </c>
    </row>
    <row r="24" spans="1:4" ht="17.25" customHeight="1">
      <c r="A24" s="128" t="s">
        <v>314</v>
      </c>
      <c r="B24" s="129">
        <v>52262</v>
      </c>
      <c r="C24" s="130">
        <v>5022</v>
      </c>
      <c r="D24" s="108">
        <f t="shared" si="1"/>
        <v>9.609276338448586</v>
      </c>
    </row>
    <row r="25" spans="1:4" ht="15.75">
      <c r="A25" s="128" t="s">
        <v>315</v>
      </c>
      <c r="B25" s="129">
        <v>39300</v>
      </c>
      <c r="C25" s="130">
        <v>6431</v>
      </c>
      <c r="D25" s="108">
        <f t="shared" si="1"/>
        <v>16.36386768447837</v>
      </c>
    </row>
    <row r="26" spans="1:4" ht="15.75">
      <c r="A26" s="131" t="s">
        <v>316</v>
      </c>
      <c r="B26" s="129">
        <v>83288</v>
      </c>
      <c r="C26" s="130"/>
      <c r="D26" s="108">
        <f t="shared" si="1"/>
        <v>0</v>
      </c>
    </row>
    <row r="27" spans="1:4" ht="15.75">
      <c r="A27" s="127" t="s">
        <v>317</v>
      </c>
      <c r="B27" s="98">
        <f>B28+B29</f>
        <v>1210327</v>
      </c>
      <c r="C27" s="98">
        <f>C28+C29</f>
        <v>570945</v>
      </c>
      <c r="D27" s="99">
        <f t="shared" si="1"/>
        <v>47.1727888413627</v>
      </c>
    </row>
    <row r="28" spans="1:4" ht="15.75">
      <c r="A28" s="128" t="s">
        <v>315</v>
      </c>
      <c r="B28" s="129">
        <v>2748</v>
      </c>
      <c r="C28" s="130">
        <v>14561</v>
      </c>
      <c r="D28" s="108">
        <f t="shared" si="1"/>
        <v>529.8762736535663</v>
      </c>
    </row>
    <row r="29" spans="1:4" ht="16.5" thickBot="1">
      <c r="A29" s="131" t="s">
        <v>316</v>
      </c>
      <c r="B29" s="154">
        <v>1207579</v>
      </c>
      <c r="C29" s="132">
        <v>556384</v>
      </c>
      <c r="D29" s="133">
        <f t="shared" si="1"/>
        <v>46.074335509312434</v>
      </c>
    </row>
    <row r="30" spans="1:4" ht="16.5" thickBot="1">
      <c r="A30" s="118" t="s">
        <v>318</v>
      </c>
      <c r="B30" s="134">
        <f>B27+B21</f>
        <v>1669646</v>
      </c>
      <c r="C30" s="134">
        <f>C27+C21</f>
        <v>611443</v>
      </c>
      <c r="D30" s="120">
        <f t="shared" si="1"/>
        <v>36.62111609287238</v>
      </c>
    </row>
    <row r="31" spans="1:4" ht="15.75">
      <c r="A31" s="135"/>
      <c r="B31" s="136"/>
      <c r="C31" s="136"/>
      <c r="D31" s="137"/>
    </row>
    <row r="32" spans="1:4" ht="16.5" thickBot="1">
      <c r="A32" s="312" t="s">
        <v>319</v>
      </c>
      <c r="B32" s="313"/>
      <c r="C32" s="313"/>
      <c r="D32" s="313"/>
    </row>
    <row r="33" spans="1:4" ht="32.25" customHeight="1" thickBot="1">
      <c r="A33" s="150" t="s">
        <v>2</v>
      </c>
      <c r="B33" s="150" t="s">
        <v>327</v>
      </c>
      <c r="C33" s="150" t="s">
        <v>325</v>
      </c>
      <c r="D33" s="150" t="s">
        <v>297</v>
      </c>
    </row>
    <row r="34" spans="1:4" ht="16.5" thickBot="1">
      <c r="A34" s="138" t="s">
        <v>6</v>
      </c>
      <c r="B34" s="139">
        <f>B35</f>
        <v>459319</v>
      </c>
      <c r="C34" s="139">
        <f>C35</f>
        <v>40498</v>
      </c>
      <c r="D34" s="120">
        <f aca="true" t="shared" si="2" ref="D34:D39">C34/B34*100</f>
        <v>8.816965986601904</v>
      </c>
    </row>
    <row r="35" spans="1:4" ht="15.75">
      <c r="A35" s="140" t="s">
        <v>320</v>
      </c>
      <c r="B35" s="141">
        <f>B36+B38+B37</f>
        <v>459319</v>
      </c>
      <c r="C35" s="142">
        <f>C36+C38+C37</f>
        <v>40498</v>
      </c>
      <c r="D35" s="99">
        <f t="shared" si="2"/>
        <v>8.816965986601904</v>
      </c>
    </row>
    <row r="36" spans="1:4" ht="15.75">
      <c r="A36" s="143" t="s">
        <v>321</v>
      </c>
      <c r="B36" s="143">
        <v>276705</v>
      </c>
      <c r="C36" s="67">
        <v>7396</v>
      </c>
      <c r="D36" s="108">
        <f t="shared" si="2"/>
        <v>2.6728826728826727</v>
      </c>
    </row>
    <row r="37" spans="1:4" ht="15.75">
      <c r="A37" s="143" t="s">
        <v>322</v>
      </c>
      <c r="B37" s="143">
        <v>31881</v>
      </c>
      <c r="C37" s="67">
        <v>30785</v>
      </c>
      <c r="D37" s="108">
        <f t="shared" si="2"/>
        <v>96.56221573978232</v>
      </c>
    </row>
    <row r="38" spans="1:4" ht="16.5" thickBot="1">
      <c r="A38" s="144" t="s">
        <v>323</v>
      </c>
      <c r="B38" s="145">
        <v>150733</v>
      </c>
      <c r="C38" s="61">
        <v>2317</v>
      </c>
      <c r="D38" s="133">
        <f t="shared" si="2"/>
        <v>1.5371551020678949</v>
      </c>
    </row>
    <row r="39" spans="1:4" ht="16.5" thickBot="1">
      <c r="A39" s="146" t="s">
        <v>324</v>
      </c>
      <c r="B39" s="139">
        <f>B40+B41</f>
        <v>1210327</v>
      </c>
      <c r="C39" s="139">
        <f>C40+C41</f>
        <v>570945</v>
      </c>
      <c r="D39" s="120">
        <f t="shared" si="2"/>
        <v>47.1727888413627</v>
      </c>
    </row>
    <row r="40" spans="1:4" ht="54">
      <c r="A40" s="161" t="s">
        <v>7</v>
      </c>
      <c r="B40" s="151">
        <v>461611</v>
      </c>
      <c r="C40" s="152">
        <v>215357</v>
      </c>
      <c r="D40" s="153">
        <f>C40/B40*100</f>
        <v>46.65335098167071</v>
      </c>
    </row>
    <row r="41" spans="1:4" ht="54">
      <c r="A41" s="162" t="s">
        <v>0</v>
      </c>
      <c r="B41" s="155">
        <v>748716</v>
      </c>
      <c r="C41" s="156">
        <v>355588</v>
      </c>
      <c r="D41" s="157">
        <f>C41/B41*100</f>
        <v>47.49304142024479</v>
      </c>
    </row>
    <row r="42" spans="1:4" ht="16.5" thickBot="1">
      <c r="A42" s="147"/>
      <c r="B42" s="148"/>
      <c r="C42" s="61"/>
      <c r="D42" s="148"/>
    </row>
    <row r="43" spans="1:4" ht="16.5" thickBot="1">
      <c r="A43" s="138" t="s">
        <v>318</v>
      </c>
      <c r="B43" s="139">
        <f>B34+B39</f>
        <v>1669646</v>
      </c>
      <c r="C43" s="139">
        <f>C34+C39</f>
        <v>611443</v>
      </c>
      <c r="D43" s="149">
        <f>C43/B43*100</f>
        <v>36.62111609287238</v>
      </c>
    </row>
    <row r="44" ht="15" customHeight="1"/>
    <row r="45" spans="1:2" s="93" customFormat="1" ht="15" customHeight="1">
      <c r="A45" s="159"/>
      <c r="B45" s="92"/>
    </row>
    <row r="46" spans="1:2" s="93" customFormat="1" ht="15" customHeight="1">
      <c r="A46" s="160"/>
      <c r="B46" s="90"/>
    </row>
    <row r="47" spans="1:2" s="93" customFormat="1" ht="15" customHeight="1">
      <c r="A47" s="148"/>
      <c r="B47" s="91"/>
    </row>
    <row r="48" spans="1:2" s="93" customFormat="1" ht="15" customHeight="1">
      <c r="A48" s="148"/>
      <c r="B48" s="91"/>
    </row>
    <row r="49" s="93" customFormat="1" ht="15" customHeight="1"/>
    <row r="50" s="93" customFormat="1" ht="15" customHeight="1"/>
  </sheetData>
  <sheetProtection password="B55E" sheet="1" objects="1" scenarios="1" selectLockedCells="1" selectUnlockedCells="1"/>
  <mergeCells count="4">
    <mergeCell ref="A32:D32"/>
    <mergeCell ref="A2:D2"/>
    <mergeCell ref="A3:D3"/>
    <mergeCell ref="B1:D1"/>
  </mergeCells>
  <printOptions/>
  <pageMargins left="0.5" right="0.75" top="0.44" bottom="0.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2016-09-15T06:16:01Z</cp:lastPrinted>
  <dcterms:created xsi:type="dcterms:W3CDTF">2006-12-05T11:18:07Z</dcterms:created>
  <dcterms:modified xsi:type="dcterms:W3CDTF">2016-09-15T06:17:01Z</dcterms:modified>
  <cp:category/>
  <cp:version/>
  <cp:contentType/>
  <cp:contentStatus/>
</cp:coreProperties>
</file>