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60" activeTab="5"/>
  </bookViews>
  <sheets>
    <sheet name="ОБЯСНИТЕЛНА" sheetId="1" r:id="rId1"/>
    <sheet name="Приложение № 1" sheetId="2" r:id="rId2"/>
    <sheet name="Приложение № 2" sheetId="3" r:id="rId3"/>
    <sheet name="Приложение № 3" sheetId="4" r:id="rId4"/>
    <sheet name="Приложение № 4" sheetId="5" r:id="rId5"/>
    <sheet name="Приложение № 5" sheetId="6" r:id="rId6"/>
  </sheets>
  <definedNames/>
  <calcPr calcMode="autoNoTable" fullCalcOnLoad="1"/>
</workbook>
</file>

<file path=xl/sharedStrings.xml><?xml version="1.0" encoding="utf-8"?>
<sst xmlns="http://schemas.openxmlformats.org/spreadsheetml/2006/main" count="447" uniqueCount="356">
  <si>
    <t xml:space="preserve">Реконструкция на вътрешни водопроводни мрежи в с. Крива бара-II-ри етап и с. Буковец, рехабилитация на общински път МОН 1062/III-112/ с. Смирненски-с. Буковец - община Брусарци </t>
  </si>
  <si>
    <t>№</t>
  </si>
  <si>
    <t>НАИМЕНОВАНИЕ</t>
  </si>
  <si>
    <t>7.</t>
  </si>
  <si>
    <t>Всичко целеви средства:</t>
  </si>
  <si>
    <t>Придобиване на земя за разширяване на гробищен парк - гр. Брусарци</t>
  </si>
  <si>
    <t>ОП Развитие на човешките ресурси</t>
  </si>
  <si>
    <t>Програма за развитие на селските райони</t>
  </si>
  <si>
    <t>Реконструкция на вътрешна водопроводна мрежа и външен довеждащ водопровод-гр. Брусарци и Реконструкция вътрешна водопроводна мрежа І етап и Хидрофорна станция с. Крива бара</t>
  </si>
  <si>
    <t>Приложение № 5</t>
  </si>
  <si>
    <t>8. ИКОНОМ. Д/СТИ И УСЛУГИ</t>
  </si>
  <si>
    <t>832 Служ.и д/сти по поддърж., рем.и изгражд.на пътища</t>
  </si>
  <si>
    <t>866 Общински пазари и тържища</t>
  </si>
  <si>
    <t>910 Разходи за лихви</t>
  </si>
  <si>
    <t>9. Р/ДИ НЕКЛАСИФИЦ. В ДР. ФУНКЦИИ</t>
  </si>
  <si>
    <t>1.</t>
  </si>
  <si>
    <t>2.</t>
  </si>
  <si>
    <t>3.</t>
  </si>
  <si>
    <t>4.</t>
  </si>
  <si>
    <t>5.</t>
  </si>
  <si>
    <t>6.</t>
  </si>
  <si>
    <t>Общо</t>
  </si>
  <si>
    <t xml:space="preserve">122 Общинска администрация </t>
  </si>
  <si>
    <t>4. ЗДРАВЕОПАЗВАНЕ</t>
  </si>
  <si>
    <t>5. СОЦ.ОСИГ.,ПОДПОМ.И ГРИЖИ</t>
  </si>
  <si>
    <t>6. ЖИЛ.СТРОИТ.,БКС И ОПАЗВАНЕ НА ОК. СРЕДА</t>
  </si>
  <si>
    <t>604 Осветление на улици и площади</t>
  </si>
  <si>
    <t>622 Озеленяване</t>
  </si>
  <si>
    <t>7. ПОЧИВНО ДЕЛО, КУЛТУРА, РЕЛ. ДЕЙНОСТ</t>
  </si>
  <si>
    <t>714 Спортни бази за спорт за всички</t>
  </si>
  <si>
    <t>738 Читалища</t>
  </si>
  <si>
    <t>745 Обредни домове</t>
  </si>
  <si>
    <t>1. ОБЩИ ДЪРЖАВНИ СЛУЖБИ</t>
  </si>
  <si>
    <t>2. ОТБРАНА И СИГУРНОСТ</t>
  </si>
  <si>
    <t>285 Добров.формирования за защита при бедствия</t>
  </si>
  <si>
    <t>3. ОБРАЗОВАНИЕ</t>
  </si>
  <si>
    <t>311 ЦДГ и ОДЗ</t>
  </si>
  <si>
    <t>Приложение № 2</t>
  </si>
  <si>
    <t xml:space="preserve">В с и ч к о
</t>
  </si>
  <si>
    <t>Наименование</t>
  </si>
  <si>
    <t>ВСИЧКО РАЗХОДИ:</t>
  </si>
  <si>
    <t>І.</t>
  </si>
  <si>
    <t>ІІ.</t>
  </si>
  <si>
    <t xml:space="preserve">878 Приюти за безстоп. животни       </t>
  </si>
  <si>
    <t>Приложение № 1</t>
  </si>
  <si>
    <t xml:space="preserve">437 Здравни кабинети в детски градини и училища </t>
  </si>
  <si>
    <t xml:space="preserve">389 Др.д/сти по образованието </t>
  </si>
  <si>
    <t>431 Дет. ясли, дет. кухни и ясл. групи в ОДЗ</t>
  </si>
  <si>
    <t xml:space="preserve">524 Домашен социален патронаж </t>
  </si>
  <si>
    <t xml:space="preserve">525 Клубове на пенсионера, инвалида и др. </t>
  </si>
  <si>
    <t xml:space="preserve">532 Програми за временна заетост </t>
  </si>
  <si>
    <t xml:space="preserve">603 Водоснабдяване и канализация </t>
  </si>
  <si>
    <t xml:space="preserve">623 Чистота </t>
  </si>
  <si>
    <t xml:space="preserve">123 Общински Съвет   </t>
  </si>
  <si>
    <t xml:space="preserve">239 Др.д/сти по вътрешна сигурност </t>
  </si>
  <si>
    <t xml:space="preserve">849 Др.д/сти по транспорт, пътища, пощи, далекосъобщения </t>
  </si>
  <si>
    <t xml:space="preserve">898 Др.д/сти по икономиката      </t>
  </si>
  <si>
    <t>БЮДЖЕТ</t>
  </si>
  <si>
    <t xml:space="preserve">589 Др. служби и д/сти по осиг., подпом. и заетостта </t>
  </si>
  <si>
    <t>на разхода по функции и дейности</t>
  </si>
  <si>
    <t>на разхода по параграфи</t>
  </si>
  <si>
    <t>подпа-</t>
  </si>
  <si>
    <t>раграфи</t>
  </si>
  <si>
    <t>01-00  Заплати и възнаграждения за персонала, нает по трудови и служебни пр-я</t>
  </si>
  <si>
    <t>02-00  Други възнаграждения и плащания за персонала</t>
  </si>
  <si>
    <t>05-00  'Задължителни осигурителни вноски от работодатели</t>
  </si>
  <si>
    <t>10-00  Издръжка</t>
  </si>
  <si>
    <t>Храна</t>
  </si>
  <si>
    <t>Медикаменти</t>
  </si>
  <si>
    <t>Постелен инвентар и облекло</t>
  </si>
  <si>
    <t>материали</t>
  </si>
  <si>
    <t>вода, горива и енергия</t>
  </si>
  <si>
    <t>Текущ ремонт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</si>
  <si>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</si>
  <si>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</si>
  <si>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t>22-00  Разходи за лихви по заеми от страната</t>
  </si>
  <si>
    <t>40-00  Стипендии</t>
  </si>
  <si>
    <t>42-00  Текущи трансфери, обезщетения и помощи за домакинствата</t>
  </si>
  <si>
    <t>45-00Субсидии на организации с нестопанска цел</t>
  </si>
  <si>
    <t>46-00  Разходи за членски внос и участие в нетърговски организации и дейности</t>
  </si>
  <si>
    <t>51-00  Основен ремонт на дълготрайни материални активи</t>
  </si>
  <si>
    <t>52-00  Придобиване на дълготрайни материални активи</t>
  </si>
  <si>
    <t>53-00  Придобиване на нематериални дълготрайни активи</t>
  </si>
  <si>
    <t>54-00  Придобиване на земя</t>
  </si>
  <si>
    <t xml:space="preserve"> на разходите по  функции и дейности </t>
  </si>
  <si>
    <t xml:space="preserve"> на разходите по параграфи 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</si>
  <si>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</si>
  <si>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</si>
  <si>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>Приложение № 3</t>
  </si>
  <si>
    <t>322 Общообразователни  училища</t>
  </si>
  <si>
    <t>ОБЩО РАЗХОДИ РЕКАПИТУЛАЦИЯ</t>
  </si>
  <si>
    <t>заплати и възнаграждения на персонала нает по трудови правоотношения</t>
  </si>
  <si>
    <t>заплати и възнаграждения на персонала нает по служебни правоотношения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</si>
  <si>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</si>
  <si>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</si>
  <si>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обезщетения за персонала, с характер на възнаграждение</t>
  </si>
  <si>
    <t>другиплащания и възнаграждения</t>
  </si>
  <si>
    <t>осигурителни вноски от работодатели за Учителския пенсионен фонд (УПФ)</t>
  </si>
  <si>
    <t>здравно-осигурителни вноски от работодатели</t>
  </si>
  <si>
    <t>вноски за допълнително задължително осигуряване от работодатели</t>
  </si>
  <si>
    <t>разходи за външни услуги</t>
  </si>
  <si>
    <t>командировки в страната</t>
  </si>
  <si>
    <t>разходи за застраховки</t>
  </si>
  <si>
    <t>Разходи за лихви по други заеми от страната</t>
  </si>
  <si>
    <t>придобиване на друго оборудване, машини и съоръжения</t>
  </si>
  <si>
    <t>придобиване на стопански инвентар</t>
  </si>
  <si>
    <t>придобиване на други нематериални дълготрайни активи</t>
  </si>
  <si>
    <t xml:space="preserve">282 Др.д/сти по отбрана </t>
  </si>
  <si>
    <t>Изработване на проект за Общ устройствен план на Община Брусарци</t>
  </si>
  <si>
    <t>ДЪРЖАВНИ</t>
  </si>
  <si>
    <t>§</t>
  </si>
  <si>
    <t>План 2016г.</t>
  </si>
  <si>
    <t>Обща субсидия</t>
  </si>
  <si>
    <t>31-11</t>
  </si>
  <si>
    <t>Целеви субсидия за капиталови разходи</t>
  </si>
  <si>
    <t>31-13</t>
  </si>
  <si>
    <t>Преходен остатък</t>
  </si>
  <si>
    <t>95-01</t>
  </si>
  <si>
    <t>ОБЩО</t>
  </si>
  <si>
    <t>МЕСТНИ</t>
  </si>
  <si>
    <t>Собствеи приходи</t>
  </si>
  <si>
    <t>Изравнителна субсидия</t>
  </si>
  <si>
    <t xml:space="preserve"> 31-12</t>
  </si>
  <si>
    <t>Зимно поддържане и снегопочистване</t>
  </si>
  <si>
    <t>ІV.</t>
  </si>
  <si>
    <t>V.</t>
  </si>
  <si>
    <t>Временни бизлихвени заеми</t>
  </si>
  <si>
    <t>76-00</t>
  </si>
  <si>
    <t>ОБЩО ПРИХОДИ</t>
  </si>
  <si>
    <t>ІІ. СОБСТВЕНИ ПРИХОДИ:</t>
  </si>
  <si>
    <t>ДАНЪЧНИ ПРИХОДИ:</t>
  </si>
  <si>
    <t>Данък върху доходите на физически лица</t>
  </si>
  <si>
    <t>01-00</t>
  </si>
  <si>
    <t>1.1.</t>
  </si>
  <si>
    <t>в т.ч. окончателен (годишен) патентен данък</t>
  </si>
  <si>
    <t>01-03</t>
  </si>
  <si>
    <t>Имуществени данъци, в т.ч.:</t>
  </si>
  <si>
    <t>13-00</t>
  </si>
  <si>
    <t>2.1.</t>
  </si>
  <si>
    <t>д-к в/у недвижимите имоти</t>
  </si>
  <si>
    <t>13-01</t>
  </si>
  <si>
    <t>2.2.</t>
  </si>
  <si>
    <t>д-к в/у превозните средства</t>
  </si>
  <si>
    <t>13-03</t>
  </si>
  <si>
    <t>2.3.</t>
  </si>
  <si>
    <t>д-к при придоб. на имущ. по дарение и възм.начин</t>
  </si>
  <si>
    <t>13-04</t>
  </si>
  <si>
    <t>ВСИЧКО ДАНЪЧНИ ПРИХОДИ:</t>
  </si>
  <si>
    <t>НЕДАНЪЧНИ ПРИХОДИ</t>
  </si>
  <si>
    <t>Приходи и доходи от собственост, от тях:</t>
  </si>
  <si>
    <t>24-00</t>
  </si>
  <si>
    <t>нетни приходи от продажба на услуги</t>
  </si>
  <si>
    <t>24-04</t>
  </si>
  <si>
    <t>1.2.</t>
  </si>
  <si>
    <t>приходи от наеми на имущество</t>
  </si>
  <si>
    <t>24-05</t>
  </si>
  <si>
    <t>1.3.</t>
  </si>
  <si>
    <t>приходи от наеми на земя</t>
  </si>
  <si>
    <t>24-06</t>
  </si>
  <si>
    <t>1.4.</t>
  </si>
  <si>
    <t>приходи от дивиденти</t>
  </si>
  <si>
    <t>24-07</t>
  </si>
  <si>
    <t>1.5.</t>
  </si>
  <si>
    <t>приходи от лихви потек.банкови с-ки</t>
  </si>
  <si>
    <t>24-08</t>
  </si>
  <si>
    <t>Общински такси, от тях:</t>
  </si>
  <si>
    <t>27-00</t>
  </si>
  <si>
    <t>за ползване на детски градини</t>
  </si>
  <si>
    <t>27-01</t>
  </si>
  <si>
    <t>за ползване на ДСП и др. общ. соц. усл.</t>
  </si>
  <si>
    <t>27-04</t>
  </si>
  <si>
    <t>за ползване на пазари, тържища и др.</t>
  </si>
  <si>
    <t>27-05</t>
  </si>
  <si>
    <t>2.4.</t>
  </si>
  <si>
    <t>за битови отпадъци</t>
  </si>
  <si>
    <t>27-07</t>
  </si>
  <si>
    <t>2.5.</t>
  </si>
  <si>
    <t>за технически услуги</t>
  </si>
  <si>
    <t>27-10</t>
  </si>
  <si>
    <t>2.6.</t>
  </si>
  <si>
    <t>за административни услуги</t>
  </si>
  <si>
    <t>27-11</t>
  </si>
  <si>
    <t>2.7.</t>
  </si>
  <si>
    <t>за притежаване на куче</t>
  </si>
  <si>
    <t>27-17</t>
  </si>
  <si>
    <t>2.8.</t>
  </si>
  <si>
    <t>други общински такси</t>
  </si>
  <si>
    <t>27-29</t>
  </si>
  <si>
    <t>Глоби, санкции и наказателни лихви</t>
  </si>
  <si>
    <t>28-00</t>
  </si>
  <si>
    <t>Други неданъчни приходи</t>
  </si>
  <si>
    <t>36-00</t>
  </si>
  <si>
    <t>Внесени ДДС и други данъци в/у продажбите (-)</t>
  </si>
  <si>
    <t>37-00</t>
  </si>
  <si>
    <t>Постъпления от продажба на нефинанс. активи</t>
  </si>
  <si>
    <t>40-00</t>
  </si>
  <si>
    <t>Постъпления от продажба на земя</t>
  </si>
  <si>
    <t>40-40</t>
  </si>
  <si>
    <t>Приходи от концесии</t>
  </si>
  <si>
    <t>41-00</t>
  </si>
  <si>
    <t>ВСИЧКО НЕДАНЪЧНИ ПРИХОДИ:</t>
  </si>
  <si>
    <t>ВСИЧКО СОБСТВЕНИ ПРИХОДИ I (1+2):</t>
  </si>
  <si>
    <t>606 Изграждане, ремонт и поддържка на улична мрежа</t>
  </si>
  <si>
    <t>619 Други дейности по жил. Стр. и БКС</t>
  </si>
  <si>
    <t>Дофинансиране</t>
  </si>
  <si>
    <t>19-01</t>
  </si>
  <si>
    <t>държавни данъци и такси</t>
  </si>
  <si>
    <t>транспортни средства</t>
  </si>
  <si>
    <t>Капиталови разходи от целеви средства</t>
  </si>
  <si>
    <t>Благоустрояване общински пазар гр. Брусарци</t>
  </si>
  <si>
    <t>Изграждане дренаж около сграда на НЧ "Христо Ботев 1929" с. Дондуково</t>
  </si>
  <si>
    <t>Направа трошенокаменна настилка от несортиран трошен камък О-63 с дебелина - 15см.вкл. валиране в с. Крива бара</t>
  </si>
  <si>
    <t xml:space="preserve">Направа трошенокаменна настилка от несортиран трошен камък О-63 с дебелина - 15см.вкл. валиране в с. Василовци         </t>
  </si>
  <si>
    <t xml:space="preserve">Направа трошенокаменна настилка от несортиран трошен камък О-63 с дебелина - 15см.вкл. валиране в  гр. Брусарци </t>
  </si>
  <si>
    <t>Закупуване автомобил- пикап за нуждите на Домашен социален патронаж</t>
  </si>
  <si>
    <t>Ремонт и изграждане на общински пътища в с. Киселево  MON 2063</t>
  </si>
  <si>
    <t>Ремонт и изграждане на общински пътища в с. Буковец  MON 1062</t>
  </si>
  <si>
    <t>Ремонт и изграждане на общински пътища в с. Смирненски  MON 1062</t>
  </si>
  <si>
    <t xml:space="preserve">Капиталови разходи от целеви трансфери </t>
  </si>
  <si>
    <t>Всичко целеви трансфери:</t>
  </si>
  <si>
    <t>IІІ.</t>
  </si>
  <si>
    <t xml:space="preserve">Капиталови разходи от целеви остатък </t>
  </si>
  <si>
    <t>Извършване на обследване за установяване на тех. характеристики, изготвяне на техн. паспорт и енергиино обследване на сградата с водогрейния котел на СОУ Христо Ботев гр. Брусарци</t>
  </si>
  <si>
    <t>Капиталови раходи от собствени средства</t>
  </si>
  <si>
    <t>Всичко собствени средства:</t>
  </si>
  <si>
    <t>Капиталови раходи от извънбюджетни средства</t>
  </si>
  <si>
    <t>Изграждане покрито многофункционално спортно игрище в СОУ Христо Ботев гр. Брусарци</t>
  </si>
  <si>
    <t>Проект "Център за иновативни комплексни социални услуги</t>
  </si>
  <si>
    <t>4.1.</t>
  </si>
  <si>
    <t xml:space="preserve"> Закупуване на специализирано транспортно средство За хора с увреждания</t>
  </si>
  <si>
    <t>4.2.</t>
  </si>
  <si>
    <t xml:space="preserve"> Закупуване на компютри</t>
  </si>
  <si>
    <t>4.3.</t>
  </si>
  <si>
    <t xml:space="preserve"> Ремонт на работни помещения</t>
  </si>
  <si>
    <t>Всичко извънбюджетни средства:</t>
  </si>
  <si>
    <t>ВСИЧКО КАПИТАЛОВИ РАЗХОДИ</t>
  </si>
  <si>
    <t>№ на §§</t>
  </si>
  <si>
    <t>Средства от Националния фонд за средства от ЕС</t>
  </si>
  <si>
    <t>Средства от ДФ Земеделие за средства от ЕС</t>
  </si>
  <si>
    <t>Приходи</t>
  </si>
  <si>
    <t>I. Трансфери</t>
  </si>
  <si>
    <t>Трансфери(субсидии,вн.) м/у бюдж.с/ки(+/-)</t>
  </si>
  <si>
    <t>61-00</t>
  </si>
  <si>
    <t>Трансфери м/у бюдж. и извънб. с/ки/ф.(+/-)</t>
  </si>
  <si>
    <t>62-00</t>
  </si>
  <si>
    <t xml:space="preserve">Трансфери м/у извънб. сметки/ф.(нето) </t>
  </si>
  <si>
    <t>63-00</t>
  </si>
  <si>
    <t xml:space="preserve">Трансфери м/у извънб. сметки/ф.(+) </t>
  </si>
  <si>
    <t>63-01</t>
  </si>
  <si>
    <t xml:space="preserve">Трансфери м/у извънб. сметки/ф.(-) </t>
  </si>
  <si>
    <t>63-02</t>
  </si>
  <si>
    <t>II. Временни безлихв.заеми</t>
  </si>
  <si>
    <t>Получ.(пред.) врем. безл. заеми от/за ЦБ (+/-):</t>
  </si>
  <si>
    <t>74-00</t>
  </si>
  <si>
    <t xml:space="preserve">  получени заеми (+)</t>
  </si>
  <si>
    <t>74-11</t>
  </si>
  <si>
    <t xml:space="preserve">  погасени заеми (-)</t>
  </si>
  <si>
    <t>74-12</t>
  </si>
  <si>
    <t>Врем.безл.заеми м/у бюджетни с/ки(нето)</t>
  </si>
  <si>
    <t>75-00</t>
  </si>
  <si>
    <t xml:space="preserve">Врем.безл.заеми м/у бюдж.и извънб.с/ки </t>
  </si>
  <si>
    <t>Врем.безл.заеми м/у бюдж.и извънб.с/ки (+)</t>
  </si>
  <si>
    <t>76-01</t>
  </si>
  <si>
    <t>Врем.безл.заеми м/у бюдж.и извънб.с/ки (-)</t>
  </si>
  <si>
    <t>76-02</t>
  </si>
  <si>
    <t>Врем.безл.заеми м/у извънб.с/ки / фондове</t>
  </si>
  <si>
    <t>77-00</t>
  </si>
  <si>
    <t>Получени краткосрочни заеми от др.лица в страната</t>
  </si>
  <si>
    <t>83-71</t>
  </si>
  <si>
    <t>III. Събрани средства и пл-я за с/ка на д-ги бюджети</t>
  </si>
  <si>
    <t>Cъбрани средства от/за СЕС (+-)</t>
  </si>
  <si>
    <t>88-03</t>
  </si>
  <si>
    <t>IV. Депозити и средства по сметки</t>
  </si>
  <si>
    <t>Остатък от предходния период (9501до 9506)(+)</t>
  </si>
  <si>
    <t>Наличн.в края на периода(9507до9512)(-)</t>
  </si>
  <si>
    <t>Разходи</t>
  </si>
  <si>
    <t>Запл. и възнагр. за перс.,нает по тр.и сл.правоотн.</t>
  </si>
  <si>
    <t>Други възнаграждения и плащания за персонал</t>
  </si>
  <si>
    <t>02-00</t>
  </si>
  <si>
    <t>Задължителни осиг. вноски от работодатели</t>
  </si>
  <si>
    <t>05-00</t>
  </si>
  <si>
    <t>Издръжка</t>
  </si>
  <si>
    <t>10-00</t>
  </si>
  <si>
    <t>Стипендии</t>
  </si>
  <si>
    <t xml:space="preserve">Придобиване на дълготрайни активи и основен ремонт </t>
  </si>
  <si>
    <t>51-54</t>
  </si>
  <si>
    <t>Капиталови трансфери</t>
  </si>
  <si>
    <t>55-00</t>
  </si>
  <si>
    <t>Всичко разходи:</t>
  </si>
  <si>
    <t>Програма по транс-гранично сътрудничество</t>
  </si>
  <si>
    <t>1.Изграждане покрито многофункционално спортно игрище в СОУ Христо Ботев гр. Брусарци</t>
  </si>
  <si>
    <t>Социално осигуряване, подпомагане и грижи</t>
  </si>
  <si>
    <t>1. Проект "Нови възможности за грижа"</t>
  </si>
  <si>
    <t>2. Проект "Център за иновативни комплексни социални услуги</t>
  </si>
  <si>
    <t>6. Жил.стр., благоустр., комун.ст-во и ок.среда в т.ч. :</t>
  </si>
  <si>
    <t>Приложение № 4</t>
  </si>
  <si>
    <t>ОБЯСНИТЕЛНА ЗАПИСКА</t>
  </si>
  <si>
    <t>Приходи по параграфи</t>
  </si>
  <si>
    <t xml:space="preserve">Разходи по функции и дейности </t>
  </si>
  <si>
    <t>Разходи по параграфи</t>
  </si>
  <si>
    <t>Капиталови разходи</t>
  </si>
  <si>
    <t>Разходи по Оперативни програми</t>
  </si>
  <si>
    <t>ПРИХОДИ</t>
  </si>
  <si>
    <t>Приходи за финансиране на делегираните от държавата дейности:</t>
  </si>
  <si>
    <t>─</t>
  </si>
  <si>
    <t>субсидия за държавни дейности</t>
  </si>
  <si>
    <t>субсидия за капиталови разходи</t>
  </si>
  <si>
    <t>Приходи за финансиране на местни дейности:</t>
  </si>
  <si>
    <t>данъчни приходи</t>
  </si>
  <si>
    <t>неданъчни приходи</t>
  </si>
  <si>
    <t>обща изравнителна субсидия</t>
  </si>
  <si>
    <t>РАЗХОДИ</t>
  </si>
  <si>
    <t>Разходи за държавни дейности</t>
  </si>
  <si>
    <t>Разходи за местни дейности</t>
  </si>
  <si>
    <t>преходен остатък на 01.01.2016</t>
  </si>
  <si>
    <t>трансфер</t>
  </si>
  <si>
    <t>твременнен безлихвен заем</t>
  </si>
  <si>
    <t xml:space="preserve">      С влизането в сила на Закона за публичните финанси от 01.01.2014 г. всички първостепенни разпоредители с бюджет публикуват на интернет страницата си утвърдения бюджет. В изпълнение на това задължение Община Брусарци публикува приложенията съставляващи бюджет 2016 г.</t>
  </si>
  <si>
    <t>Отчет 01.2016</t>
  </si>
  <si>
    <t>95-07</t>
  </si>
  <si>
    <t>Отчет</t>
  </si>
  <si>
    <t>117 Държавни и бощински сл-би и дейности по избори</t>
  </si>
  <si>
    <t>ОТЧЕТ</t>
  </si>
  <si>
    <t>Бюджет</t>
  </si>
  <si>
    <t>план</t>
  </si>
  <si>
    <t>отчет</t>
  </si>
  <si>
    <t>42-19</t>
  </si>
  <si>
    <t>други текущи трансфери за домакинства</t>
  </si>
  <si>
    <t xml:space="preserve">ОТЧЕТ </t>
  </si>
  <si>
    <t>ПЛАН</t>
  </si>
  <si>
    <t>ОБЩО ПЛАН</t>
  </si>
  <si>
    <t>ОБЩО ОТЧЕТ</t>
  </si>
  <si>
    <t>Всичко капиталови разходи по бюджета на  общината:</t>
  </si>
  <si>
    <t>Към  отчета на бюджета за 02. 2016 г. на Община Брусарци</t>
  </si>
  <si>
    <t xml:space="preserve">          Отчета  на Община Брусарци за периода 01.01.2016  - 29.02.2016 г. възлиза на 503 004 лв. в приход и разход. </t>
  </si>
  <si>
    <t>Аналитично разпределение приходите за м.02. 2016 г. е както следва</t>
  </si>
  <si>
    <t>налични на 29.02.2016</t>
  </si>
  <si>
    <t>Разходната част на общинския бюджет  възлиза на 503 004 лв.,в т. ч.:</t>
  </si>
  <si>
    <t>Налични на 29.02.2016</t>
  </si>
  <si>
    <t xml:space="preserve">Трансфер </t>
  </si>
  <si>
    <t>61-64</t>
  </si>
  <si>
    <t>ПРИХОДИ ПО БЮДЖЕТА НА ОБЩИНА БРУСАРЦИ ЗА МЕСЕЦ ФЕВРУАРИ 2016г.</t>
  </si>
  <si>
    <t>на Община Брусарци за месец Февруари 2016г.</t>
  </si>
  <si>
    <t>713 Спорт за всички</t>
  </si>
  <si>
    <t>759 Д-ги дейности по културата</t>
  </si>
  <si>
    <t xml:space="preserve">Уточнен  план </t>
  </si>
  <si>
    <t>на Община Брусарци за м. Февруари 2016г.</t>
  </si>
  <si>
    <t>осигурителни вноски от работодатели за Държавното об-но осигуряване (ДОО)</t>
  </si>
  <si>
    <t>изплатени суми от СБКО, с характер на възнаграждение</t>
  </si>
  <si>
    <t>изграждане на инфраструктурни обекти</t>
  </si>
  <si>
    <r>
      <t xml:space="preserve">обезщетения и помощи по </t>
    </r>
    <r>
      <rPr>
        <sz val="10"/>
        <color indexed="8"/>
        <rFont val="Times New Roman CYR"/>
        <family val="0"/>
      </rPr>
      <t>решение на общинския съвет</t>
    </r>
  </si>
  <si>
    <t>НА КАПИТАЛОВИТЕ РАЗХОДИ НА ОБЩИНА БРУСАРЦИ ЗА ФЕВРУАРИ  2016 г.</t>
  </si>
  <si>
    <t>Трансфери</t>
  </si>
  <si>
    <t>Събрани средства от/за сметки от Европейски с-з</t>
  </si>
  <si>
    <t>88-00</t>
  </si>
  <si>
    <t>ИНДИКАТИВЕН ОБОЩЕН РАЗЧЕТ ЗА СМЕТКИТЕ ОТ  ЕС  НА               ОБЩИНА БРУСАРЦИ ЗА М. ФЕВРУАРИ 2016Г.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</si>
</sst>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_л_в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00000"/>
    <numFmt numFmtId="189" formatCode="#,##0.00\ &quot;лв&quot;"/>
    <numFmt numFmtId="190" formatCode="00\-00"/>
    <numFmt numFmtId="191" formatCode="0#&quot;-&quot;0#"/>
    <numFmt numFmtId="192" formatCode="#,##0\ &quot;лв&quot;"/>
    <numFmt numFmtId="193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name val="Hebar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lbertus MT Lt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0"/>
    </font>
    <font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lbertus MT"/>
      <family val="1"/>
    </font>
    <font>
      <b/>
      <i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 CYR"/>
      <family val="0"/>
    </font>
    <font>
      <sz val="10"/>
      <color indexed="8"/>
      <name val="Times New Roman Cyr"/>
      <family val="1"/>
    </font>
    <font>
      <sz val="10"/>
      <color indexed="8"/>
      <name val="Hebar"/>
      <family val="0"/>
    </font>
    <font>
      <sz val="10"/>
      <color indexed="8"/>
      <name val="Times New Roman CYR"/>
      <family val="0"/>
    </font>
    <font>
      <b/>
      <sz val="10"/>
      <color indexed="8"/>
      <name val="Hebar"/>
      <family val="0"/>
    </font>
    <font>
      <sz val="11"/>
      <color indexed="8"/>
      <name val="StempelGaramond Roman"/>
      <family val="1"/>
    </font>
    <font>
      <sz val="10"/>
      <color indexed="8"/>
      <name val="Albertus MT Lt"/>
      <family val="1"/>
    </font>
    <font>
      <sz val="12"/>
      <color indexed="8"/>
      <name val="Arial"/>
      <family val="0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4" xfId="0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20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15" fillId="0" borderId="0" xfId="0" applyFont="1" applyFill="1" applyAlignment="1">
      <alignment/>
    </xf>
    <xf numFmtId="0" fontId="22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9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3" fontId="19" fillId="0" borderId="8" xfId="0" applyNumberFormat="1" applyFont="1" applyFill="1" applyBorder="1" applyAlignment="1">
      <alignment horizontal="right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right" wrapText="1"/>
    </xf>
    <xf numFmtId="0" fontId="22" fillId="0" borderId="1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3" fontId="25" fillId="0" borderId="10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/>
    </xf>
    <xf numFmtId="3" fontId="22" fillId="0" borderId="11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25" fillId="0" borderId="1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right"/>
    </xf>
    <xf numFmtId="3" fontId="25" fillId="0" borderId="6" xfId="0" applyNumberFormat="1" applyFont="1" applyFill="1" applyBorder="1" applyAlignment="1">
      <alignment horizontal="right"/>
    </xf>
    <xf numFmtId="0" fontId="25" fillId="0" borderId="6" xfId="0" applyFont="1" applyFill="1" applyBorder="1" applyAlignment="1">
      <alignment horizontal="left" vertical="top" wrapText="1"/>
    </xf>
    <xf numFmtId="3" fontId="25" fillId="0" borderId="8" xfId="0" applyNumberFormat="1" applyFont="1" applyFill="1" applyBorder="1" applyAlignment="1">
      <alignment horizontal="right" wrapText="1"/>
    </xf>
    <xf numFmtId="3" fontId="22" fillId="0" borderId="11" xfId="0" applyNumberFormat="1" applyFont="1" applyFill="1" applyBorder="1" applyAlignment="1">
      <alignment wrapText="1"/>
    </xf>
    <xf numFmtId="0" fontId="25" fillId="0" borderId="8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3" fontId="25" fillId="0" borderId="8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 wrapText="1"/>
    </xf>
    <xf numFmtId="3" fontId="22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3" fontId="2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0" fontId="22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/>
    </xf>
    <xf numFmtId="3" fontId="15" fillId="2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0" fontId="28" fillId="0" borderId="0" xfId="0" applyFont="1" applyAlignment="1">
      <alignment/>
    </xf>
    <xf numFmtId="0" fontId="29" fillId="0" borderId="16" xfId="15" applyFont="1" applyBorder="1" applyAlignment="1">
      <alignment horizontal="center" vertical="center"/>
      <protection/>
    </xf>
    <xf numFmtId="0" fontId="22" fillId="0" borderId="16" xfId="0" applyFont="1" applyBorder="1" applyAlignment="1">
      <alignment horizontal="center" vertical="top" wrapText="1"/>
    </xf>
    <xf numFmtId="3" fontId="29" fillId="0" borderId="16" xfId="15" applyNumberFormat="1" applyFont="1" applyBorder="1" applyAlignment="1">
      <alignment horizontal="center" vertical="center"/>
      <protection/>
    </xf>
    <xf numFmtId="3" fontId="30" fillId="0" borderId="0" xfId="15" applyNumberFormat="1" applyFont="1" applyBorder="1" applyAlignment="1" applyProtection="1">
      <alignment horizontal="center" vertical="center"/>
      <protection/>
    </xf>
    <xf numFmtId="0" fontId="31" fillId="0" borderId="0" xfId="22" applyFont="1">
      <alignment/>
      <protection/>
    </xf>
    <xf numFmtId="0" fontId="29" fillId="0" borderId="17" xfId="15" applyFont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top" wrapText="1"/>
    </xf>
    <xf numFmtId="1" fontId="29" fillId="0" borderId="17" xfId="15" applyNumberFormat="1" applyFont="1" applyBorder="1" applyAlignment="1">
      <alignment horizontal="center" vertical="center"/>
      <protection/>
    </xf>
    <xf numFmtId="1" fontId="30" fillId="0" borderId="0" xfId="15" applyNumberFormat="1" applyFont="1" applyBorder="1" applyAlignment="1" applyProtection="1">
      <alignment horizontal="center" vertical="center"/>
      <protection/>
    </xf>
    <xf numFmtId="0" fontId="30" fillId="0" borderId="15" xfId="15" applyFont="1" applyBorder="1" applyAlignment="1">
      <alignment horizontal="center" vertical="center"/>
      <protection/>
    </xf>
    <xf numFmtId="0" fontId="30" fillId="0" borderId="11" xfId="15" applyFont="1" applyBorder="1" applyAlignment="1">
      <alignment horizontal="center" vertical="center" wrapText="1"/>
      <protection/>
    </xf>
    <xf numFmtId="3" fontId="32" fillId="0" borderId="11" xfId="15" applyNumberFormat="1" applyFont="1" applyFill="1" applyBorder="1" applyAlignment="1" quotePrefix="1">
      <alignment horizontal="center" vertical="center"/>
      <protection/>
    </xf>
    <xf numFmtId="3" fontId="32" fillId="0" borderId="0" xfId="15" applyNumberFormat="1" applyFont="1" applyFill="1" applyBorder="1" applyAlignment="1" applyProtection="1" quotePrefix="1">
      <alignment horizontal="center" vertical="center"/>
      <protection/>
    </xf>
    <xf numFmtId="3" fontId="29" fillId="0" borderId="18" xfId="15" applyNumberFormat="1" applyFont="1" applyBorder="1" applyAlignment="1" applyProtection="1">
      <alignment horizontal="right" vertical="center"/>
      <protection/>
    </xf>
    <xf numFmtId="3" fontId="29" fillId="0" borderId="0" xfId="15" applyNumberFormat="1" applyFont="1" applyBorder="1" applyAlignment="1" applyProtection="1">
      <alignment horizontal="right" vertical="center"/>
      <protection/>
    </xf>
    <xf numFmtId="0" fontId="33" fillId="0" borderId="0" xfId="22" applyFont="1">
      <alignment/>
      <protection/>
    </xf>
    <xf numFmtId="0" fontId="24" fillId="0" borderId="0" xfId="0" applyFont="1" applyAlignment="1">
      <alignment/>
    </xf>
    <xf numFmtId="191" fontId="30" fillId="0" borderId="19" xfId="16" applyNumberFormat="1" applyFont="1" applyFill="1" applyBorder="1" applyAlignment="1" quotePrefix="1">
      <alignment horizontal="right" vertical="center"/>
      <protection/>
    </xf>
    <xf numFmtId="0" fontId="30" fillId="0" borderId="20" xfId="16" applyFont="1" applyFill="1" applyBorder="1" applyAlignment="1">
      <alignment horizontal="left" vertical="center" wrapText="1"/>
      <protection/>
    </xf>
    <xf numFmtId="3" fontId="30" fillId="0" borderId="21" xfId="15" applyNumberFormat="1" applyFont="1" applyBorder="1" applyAlignment="1" applyProtection="1">
      <alignment horizontal="right" vertical="center"/>
      <protection/>
    </xf>
    <xf numFmtId="3" fontId="30" fillId="0" borderId="0" xfId="15" applyNumberFormat="1" applyFont="1" applyBorder="1" applyAlignment="1" applyProtection="1">
      <alignment horizontal="right" vertical="center"/>
      <protection/>
    </xf>
    <xf numFmtId="3" fontId="29" fillId="0" borderId="21" xfId="15" applyNumberFormat="1" applyFont="1" applyBorder="1" applyAlignment="1" applyProtection="1">
      <alignment horizontal="right" vertical="center"/>
      <protection/>
    </xf>
    <xf numFmtId="0" fontId="30" fillId="0" borderId="20" xfId="16" applyFont="1" applyFill="1" applyBorder="1" applyAlignment="1">
      <alignment vertical="center" wrapText="1"/>
      <protection/>
    </xf>
    <xf numFmtId="191" fontId="30" fillId="0" borderId="19" xfId="16" applyNumberFormat="1" applyFont="1" applyFill="1" applyBorder="1" applyAlignment="1" quotePrefix="1">
      <alignment horizontal="right"/>
      <protection/>
    </xf>
    <xf numFmtId="0" fontId="30" fillId="0" borderId="20" xfId="16" applyFont="1" applyFill="1" applyBorder="1" applyAlignment="1">
      <alignment wrapText="1"/>
      <protection/>
    </xf>
    <xf numFmtId="191" fontId="30" fillId="0" borderId="22" xfId="16" applyNumberFormat="1" applyFont="1" applyFill="1" applyBorder="1" applyAlignment="1" quotePrefix="1">
      <alignment horizontal="right" vertical="center"/>
      <protection/>
    </xf>
    <xf numFmtId="0" fontId="30" fillId="0" borderId="23" xfId="16" applyFont="1" applyFill="1" applyBorder="1" applyAlignment="1">
      <alignment vertical="center" wrapText="1"/>
      <protection/>
    </xf>
    <xf numFmtId="3" fontId="30" fillId="0" borderId="24" xfId="15" applyNumberFormat="1" applyFont="1" applyBorder="1" applyAlignment="1" applyProtection="1">
      <alignment horizontal="right" vertical="center"/>
      <protection/>
    </xf>
    <xf numFmtId="191" fontId="30" fillId="0" borderId="25" xfId="16" applyNumberFormat="1" applyFont="1" applyFill="1" applyBorder="1" applyAlignment="1" quotePrefix="1">
      <alignment horizontal="right" vertical="center"/>
      <protection/>
    </xf>
    <xf numFmtId="191" fontId="30" fillId="0" borderId="26" xfId="16" applyNumberFormat="1" applyFont="1" applyFill="1" applyBorder="1" applyAlignment="1" quotePrefix="1">
      <alignment horizontal="right" vertical="center"/>
      <protection/>
    </xf>
    <xf numFmtId="0" fontId="30" fillId="0" borderId="27" xfId="16" applyFont="1" applyFill="1" applyBorder="1" applyAlignment="1">
      <alignment vertical="center" wrapText="1"/>
      <protection/>
    </xf>
    <xf numFmtId="49" fontId="30" fillId="0" borderId="19" xfId="16" applyNumberFormat="1" applyFont="1" applyFill="1" applyBorder="1" applyAlignment="1">
      <alignment horizontal="right" vertical="center"/>
      <protection/>
    </xf>
    <xf numFmtId="16" fontId="30" fillId="0" borderId="27" xfId="16" applyNumberFormat="1" applyFont="1" applyFill="1" applyBorder="1" applyAlignment="1">
      <alignment vertical="center" wrapText="1"/>
      <protection/>
    </xf>
    <xf numFmtId="3" fontId="32" fillId="0" borderId="24" xfId="15" applyNumberFormat="1" applyFont="1" applyBorder="1" applyAlignment="1" applyProtection="1">
      <alignment horizontal="right" vertical="center"/>
      <protection/>
    </xf>
    <xf numFmtId="191" fontId="30" fillId="0" borderId="25" xfId="16" applyNumberFormat="1" applyFont="1" applyFill="1" applyBorder="1" applyAlignment="1">
      <alignment horizontal="right" vertical="center"/>
      <protection/>
    </xf>
    <xf numFmtId="191" fontId="30" fillId="0" borderId="28" xfId="16" applyNumberFormat="1" applyFont="1" applyFill="1" applyBorder="1" applyAlignment="1" quotePrefix="1">
      <alignment horizontal="right" vertical="top"/>
      <protection/>
    </xf>
    <xf numFmtId="0" fontId="30" fillId="0" borderId="29" xfId="16" applyFont="1" applyFill="1" applyBorder="1" applyAlignment="1">
      <alignment vertical="top" wrapText="1"/>
      <protection/>
    </xf>
    <xf numFmtId="3" fontId="32" fillId="0" borderId="21" xfId="15" applyNumberFormat="1" applyFont="1" applyBorder="1" applyAlignment="1" applyProtection="1">
      <alignment horizontal="right" vertical="center"/>
      <protection/>
    </xf>
    <xf numFmtId="191" fontId="30" fillId="0" borderId="19" xfId="16" applyNumberFormat="1" applyFont="1" applyFill="1" applyBorder="1" applyAlignment="1" quotePrefix="1">
      <alignment horizontal="right" vertical="top"/>
      <protection/>
    </xf>
    <xf numFmtId="0" fontId="30" fillId="0" borderId="20" xfId="16" applyFont="1" applyFill="1" applyBorder="1" applyAlignment="1">
      <alignment vertical="top" wrapText="1"/>
      <protection/>
    </xf>
    <xf numFmtId="0" fontId="29" fillId="0" borderId="0" xfId="15" applyFont="1" applyAlignment="1">
      <alignment vertical="center"/>
      <protection/>
    </xf>
    <xf numFmtId="0" fontId="30" fillId="0" borderId="11" xfId="16" applyFont="1" applyFill="1" applyBorder="1" applyAlignment="1">
      <alignment horizontal="right" vertical="center"/>
      <protection/>
    </xf>
    <xf numFmtId="0" fontId="29" fillId="0" borderId="11" xfId="17" applyFont="1" applyFill="1" applyBorder="1" applyAlignment="1">
      <alignment horizontal="center" vertical="center" wrapText="1"/>
      <protection/>
    </xf>
    <xf numFmtId="3" fontId="29" fillId="0" borderId="11" xfId="15" applyNumberFormat="1" applyFont="1" applyBorder="1" applyAlignment="1" applyProtection="1">
      <alignment horizontal="right" vertical="center"/>
      <protection/>
    </xf>
    <xf numFmtId="0" fontId="30" fillId="0" borderId="0" xfId="15" applyFont="1" applyAlignment="1">
      <alignment vertical="center"/>
      <protection/>
    </xf>
    <xf numFmtId="0" fontId="30" fillId="0" borderId="0" xfId="16" applyFont="1" applyFill="1" applyBorder="1" applyAlignment="1">
      <alignment horizontal="center" vertical="center"/>
      <protection/>
    </xf>
    <xf numFmtId="0" fontId="30" fillId="0" borderId="0" xfId="15" applyFont="1" applyAlignment="1">
      <alignment vertical="center" wrapText="1"/>
      <protection/>
    </xf>
    <xf numFmtId="0" fontId="30" fillId="0" borderId="0" xfId="15" applyFont="1" applyBorder="1" applyAlignment="1" applyProtection="1">
      <alignment vertical="center"/>
      <protection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34" fillId="0" borderId="1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0" fontId="11" fillId="0" borderId="1" xfId="0" applyFont="1" applyBorder="1" applyAlignment="1">
      <alignment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0" fontId="25" fillId="0" borderId="0" xfId="0" applyFont="1" applyAlignment="1">
      <alignment/>
    </xf>
    <xf numFmtId="0" fontId="11" fillId="0" borderId="6" xfId="0" applyFont="1" applyBorder="1" applyAlignment="1">
      <alignment horizontal="center"/>
    </xf>
    <xf numFmtId="0" fontId="25" fillId="0" borderId="1" xfId="0" applyFont="1" applyBorder="1" applyAlignment="1">
      <alignment/>
    </xf>
    <xf numFmtId="3" fontId="11" fillId="0" borderId="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5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/>
    </xf>
    <xf numFmtId="0" fontId="10" fillId="0" borderId="30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6" fillId="0" borderId="0" xfId="0" applyFont="1" applyAlignment="1">
      <alignment/>
    </xf>
    <xf numFmtId="0" fontId="22" fillId="0" borderId="3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1" xfId="0" applyFont="1" applyBorder="1" applyAlignment="1">
      <alignment horizontal="center" wrapText="1"/>
    </xf>
    <xf numFmtId="0" fontId="40" fillId="0" borderId="32" xfId="0" applyFont="1" applyBorder="1" applyAlignment="1">
      <alignment horizontal="justify" vertical="top" wrapText="1"/>
    </xf>
    <xf numFmtId="0" fontId="39" fillId="0" borderId="33" xfId="0" applyFont="1" applyBorder="1" applyAlignment="1">
      <alignment horizontal="justify" vertical="top" wrapText="1"/>
    </xf>
    <xf numFmtId="0" fontId="40" fillId="0" borderId="33" xfId="0" applyFont="1" applyBorder="1" applyAlignment="1">
      <alignment horizontal="right" vertical="top" wrapText="1"/>
    </xf>
    <xf numFmtId="1" fontId="40" fillId="0" borderId="33" xfId="0" applyNumberFormat="1" applyFont="1" applyBorder="1" applyAlignment="1">
      <alignment horizontal="right" vertical="top" wrapText="1"/>
    </xf>
    <xf numFmtId="0" fontId="39" fillId="0" borderId="33" xfId="0" applyFont="1" applyBorder="1" applyAlignment="1">
      <alignment horizontal="right" vertical="top" wrapText="1"/>
    </xf>
    <xf numFmtId="1" fontId="39" fillId="0" borderId="33" xfId="0" applyNumberFormat="1" applyFont="1" applyBorder="1" applyAlignment="1">
      <alignment horizontal="right" vertical="top" wrapText="1"/>
    </xf>
    <xf numFmtId="0" fontId="39" fillId="0" borderId="32" xfId="0" applyFont="1" applyBorder="1" applyAlignment="1">
      <alignment vertical="top" wrapText="1"/>
    </xf>
    <xf numFmtId="0" fontId="39" fillId="0" borderId="32" xfId="0" applyFont="1" applyBorder="1" applyAlignment="1">
      <alignment wrapText="1"/>
    </xf>
    <xf numFmtId="0" fontId="39" fillId="0" borderId="33" xfId="0" applyFont="1" applyBorder="1" applyAlignment="1">
      <alignment horizontal="center" wrapText="1"/>
    </xf>
    <xf numFmtId="0" fontId="39" fillId="0" borderId="32" xfId="0" applyFont="1" applyBorder="1" applyAlignment="1">
      <alignment horizontal="justify" vertical="top" wrapText="1"/>
    </xf>
    <xf numFmtId="0" fontId="39" fillId="0" borderId="33" xfId="0" applyFont="1" applyBorder="1" applyAlignment="1">
      <alignment horizontal="center" vertical="top" wrapText="1"/>
    </xf>
    <xf numFmtId="0" fontId="39" fillId="0" borderId="34" xfId="0" applyFont="1" applyBorder="1" applyAlignment="1">
      <alignment wrapText="1"/>
    </xf>
    <xf numFmtId="0" fontId="39" fillId="0" borderId="35" xfId="0" applyFont="1" applyBorder="1" applyAlignment="1">
      <alignment horizontal="center" wrapText="1"/>
    </xf>
    <xf numFmtId="0" fontId="40" fillId="0" borderId="35" xfId="0" applyFont="1" applyBorder="1" applyAlignment="1">
      <alignment horizontal="right" vertical="top" wrapText="1"/>
    </xf>
    <xf numFmtId="1" fontId="39" fillId="0" borderId="35" xfId="0" applyNumberFormat="1" applyFont="1" applyBorder="1" applyAlignment="1">
      <alignment horizontal="right" vertical="top" wrapText="1"/>
    </xf>
    <xf numFmtId="0" fontId="39" fillId="0" borderId="36" xfId="0" applyFont="1" applyBorder="1" applyAlignment="1">
      <alignment wrapText="1"/>
    </xf>
    <xf numFmtId="0" fontId="39" fillId="0" borderId="37" xfId="0" applyFont="1" applyBorder="1" applyAlignment="1">
      <alignment horizontal="center" wrapText="1"/>
    </xf>
    <xf numFmtId="0" fontId="40" fillId="0" borderId="37" xfId="0" applyFont="1" applyBorder="1" applyAlignment="1">
      <alignment horizontal="right" vertical="top" wrapText="1"/>
    </xf>
    <xf numFmtId="1" fontId="39" fillId="0" borderId="37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22" fillId="0" borderId="30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/>
    </xf>
    <xf numFmtId="1" fontId="22" fillId="0" borderId="11" xfId="0" applyNumberFormat="1" applyFont="1" applyBorder="1" applyAlignment="1">
      <alignment wrapText="1"/>
    </xf>
    <xf numFmtId="0" fontId="40" fillId="0" borderId="11" xfId="0" applyFont="1" applyFill="1" applyBorder="1" applyAlignment="1" applyProtection="1">
      <alignment horizontal="left" wrapText="1" indent="2"/>
      <protection/>
    </xf>
    <xf numFmtId="0" fontId="40" fillId="0" borderId="38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 wrapText="1"/>
    </xf>
    <xf numFmtId="3" fontId="25" fillId="0" borderId="1" xfId="0" applyNumberFormat="1" applyFont="1" applyBorder="1" applyAlignment="1">
      <alignment vertical="center"/>
    </xf>
    <xf numFmtId="0" fontId="25" fillId="0" borderId="10" xfId="0" applyFont="1" applyBorder="1" applyAlignment="1">
      <alignment/>
    </xf>
    <xf numFmtId="0" fontId="40" fillId="0" borderId="30" xfId="0" applyFont="1" applyFill="1" applyBorder="1" applyAlignment="1" applyProtection="1">
      <alignment horizontal="left" wrapText="1" indent="2"/>
      <protection/>
    </xf>
    <xf numFmtId="1" fontId="25" fillId="0" borderId="11" xfId="0" applyNumberFormat="1" applyFont="1" applyBorder="1" applyAlignment="1">
      <alignment/>
    </xf>
    <xf numFmtId="0" fontId="25" fillId="0" borderId="39" xfId="0" applyFont="1" applyFill="1" applyBorder="1" applyAlignment="1" applyProtection="1">
      <alignment horizontal="left" wrapText="1"/>
      <protection/>
    </xf>
    <xf numFmtId="0" fontId="22" fillId="0" borderId="39" xfId="0" applyFont="1" applyBorder="1" applyAlignment="1">
      <alignment/>
    </xf>
    <xf numFmtId="1" fontId="25" fillId="0" borderId="10" xfId="0" applyNumberFormat="1" applyFont="1" applyBorder="1" applyAlignment="1">
      <alignment/>
    </xf>
    <xf numFmtId="0" fontId="25" fillId="0" borderId="5" xfId="0" applyFont="1" applyBorder="1" applyAlignment="1">
      <alignment/>
    </xf>
    <xf numFmtId="0" fontId="25" fillId="0" borderId="40" xfId="0" applyFont="1" applyBorder="1" applyAlignment="1">
      <alignment/>
    </xf>
    <xf numFmtId="1" fontId="25" fillId="0" borderId="6" xfId="0" applyNumberFormat="1" applyFont="1" applyBorder="1" applyAlignment="1">
      <alignment/>
    </xf>
    <xf numFmtId="0" fontId="25" fillId="0" borderId="9" xfId="0" applyFont="1" applyBorder="1" applyAlignment="1">
      <alignment/>
    </xf>
    <xf numFmtId="0" fontId="25" fillId="0" borderId="41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2" fontId="10" fillId="0" borderId="12" xfId="0" applyNumberFormat="1" applyFont="1" applyFill="1" applyBorder="1" applyAlignment="1">
      <alignment vertical="center" wrapText="1"/>
    </xf>
    <xf numFmtId="0" fontId="15" fillId="0" borderId="10" xfId="0" applyFont="1" applyFill="1" applyBorder="1" applyAlignment="1" applyProtection="1" quotePrefix="1">
      <alignment horizontal="left" wrapText="1"/>
      <protection/>
    </xf>
    <xf numFmtId="0" fontId="40" fillId="0" borderId="8" xfId="0" applyFont="1" applyBorder="1" applyAlignment="1">
      <alignment/>
    </xf>
    <xf numFmtId="0" fontId="11" fillId="0" borderId="10" xfId="0" applyFont="1" applyBorder="1" applyAlignment="1">
      <alignment/>
    </xf>
    <xf numFmtId="2" fontId="25" fillId="0" borderId="1" xfId="0" applyNumberFormat="1" applyFont="1" applyFill="1" applyBorder="1" applyAlignment="1">
      <alignment vertical="center" wrapText="1"/>
    </xf>
    <xf numFmtId="0" fontId="25" fillId="0" borderId="6" xfId="0" applyFont="1" applyBorder="1" applyAlignment="1">
      <alignment/>
    </xf>
    <xf numFmtId="0" fontId="40" fillId="0" borderId="0" xfId="0" applyFont="1" applyFill="1" applyBorder="1" applyAlignment="1" applyProtection="1">
      <alignment horizontal="left" wrapText="1" indent="2"/>
      <protection/>
    </xf>
    <xf numFmtId="0" fontId="4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9" fillId="0" borderId="30" xfId="16" applyFont="1" applyFill="1" applyBorder="1" applyAlignment="1">
      <alignment vertical="center" wrapText="1"/>
      <protection/>
    </xf>
    <xf numFmtId="0" fontId="24" fillId="0" borderId="38" xfId="15" applyFont="1" applyBorder="1" applyAlignment="1">
      <alignment vertical="center" wrapText="1"/>
      <protection/>
    </xf>
    <xf numFmtId="0" fontId="29" fillId="0" borderId="30" xfId="16" applyFont="1" applyFill="1" applyBorder="1" applyAlignment="1">
      <alignment horizontal="left" vertical="center"/>
      <protection/>
    </xf>
    <xf numFmtId="0" fontId="29" fillId="0" borderId="38" xfId="16" applyFont="1" applyFill="1" applyBorder="1" applyAlignment="1">
      <alignment horizontal="left" vertical="center"/>
      <protection/>
    </xf>
    <xf numFmtId="0" fontId="29" fillId="0" borderId="38" xfId="16" applyFont="1" applyFill="1" applyBorder="1" applyAlignment="1" quotePrefix="1">
      <alignment horizontal="left" vertical="center"/>
      <protection/>
    </xf>
    <xf numFmtId="0" fontId="29" fillId="0" borderId="30" xfId="15" applyFont="1" applyFill="1" applyBorder="1" applyAlignment="1">
      <alignment horizontal="left" vertical="center"/>
      <protection/>
    </xf>
    <xf numFmtId="0" fontId="29" fillId="0" borderId="38" xfId="15" applyFont="1" applyFill="1" applyBorder="1" applyAlignment="1">
      <alignment horizontal="left" vertical="center"/>
      <protection/>
    </xf>
    <xf numFmtId="0" fontId="29" fillId="0" borderId="30" xfId="15" applyFont="1" applyFill="1" applyBorder="1" applyAlignment="1">
      <alignment horizontal="left"/>
      <protection/>
    </xf>
    <xf numFmtId="0" fontId="29" fillId="0" borderId="38" xfId="15" applyFont="1" applyFill="1" applyBorder="1" applyAlignment="1">
      <alignment horizontal="left"/>
      <protection/>
    </xf>
    <xf numFmtId="0" fontId="29" fillId="0" borderId="30" xfId="15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31" xfId="0" applyFont="1" applyBorder="1" applyAlignment="1">
      <alignment horizontal="center"/>
    </xf>
  </cellXfs>
  <cellStyles count="12">
    <cellStyle name="Normal" xfId="0"/>
    <cellStyle name="Normal 2" xfId="15"/>
    <cellStyle name="Normal_EBK_PROJECT_2001-last" xfId="16"/>
    <cellStyle name="Normal_MAKET" xfId="17"/>
    <cellStyle name="Currency" xfId="18"/>
    <cellStyle name="Currency [0]" xfId="19"/>
    <cellStyle name="Comma" xfId="20"/>
    <cellStyle name="Comma [0]" xfId="21"/>
    <cellStyle name="Нормален_Лист1" xfId="22"/>
    <cellStyle name="Followed Hyperlink" xfId="23"/>
    <cellStyle name="Percent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2"/>
  <sheetViews>
    <sheetView workbookViewId="0" topLeftCell="A29">
      <selection activeCell="K37" sqref="K37"/>
    </sheetView>
  </sheetViews>
  <sheetFormatPr defaultColWidth="9.140625" defaultRowHeight="12.75"/>
  <cols>
    <col min="1" max="1" width="17.00390625" style="2" customWidth="1"/>
    <col min="2" max="7" width="9.140625" style="2" customWidth="1"/>
    <col min="8" max="8" width="10.140625" style="2" bestFit="1" customWidth="1"/>
    <col min="9" max="16384" width="9.140625" style="2" customWidth="1"/>
  </cols>
  <sheetData>
    <row r="3" spans="4:5" ht="18.75">
      <c r="D3" s="10" t="s">
        <v>296</v>
      </c>
      <c r="E3" s="10"/>
    </row>
    <row r="5" spans="2:9" ht="15.75">
      <c r="B5" s="260" t="s">
        <v>333</v>
      </c>
      <c r="C5" s="260"/>
      <c r="D5" s="260"/>
      <c r="E5" s="260"/>
      <c r="F5" s="260"/>
      <c r="G5" s="260"/>
      <c r="H5" s="260"/>
      <c r="I5" s="260"/>
    </row>
    <row r="7" spans="2:10" ht="48.75" customHeight="1">
      <c r="B7" s="258" t="s">
        <v>334</v>
      </c>
      <c r="C7" s="259"/>
      <c r="D7" s="259"/>
      <c r="E7" s="259"/>
      <c r="F7" s="259"/>
      <c r="G7" s="259"/>
      <c r="H7" s="259"/>
      <c r="I7" s="259"/>
      <c r="J7" s="259"/>
    </row>
    <row r="8" spans="2:10" ht="48.75" customHeight="1">
      <c r="B8" s="261" t="s">
        <v>317</v>
      </c>
      <c r="C8" s="261"/>
      <c r="D8" s="261"/>
      <c r="E8" s="261"/>
      <c r="F8" s="261"/>
      <c r="G8" s="261"/>
      <c r="H8" s="261"/>
      <c r="I8" s="261"/>
      <c r="J8" s="261"/>
    </row>
    <row r="9" spans="2:10" ht="32.25" customHeight="1">
      <c r="B9" s="261"/>
      <c r="C9" s="261"/>
      <c r="D9" s="261"/>
      <c r="E9" s="261"/>
      <c r="F9" s="261"/>
      <c r="G9" s="261"/>
      <c r="H9" s="261"/>
      <c r="I9" s="261"/>
      <c r="J9" s="261"/>
    </row>
    <row r="10" spans="2:10" ht="48.75" customHeight="1" hidden="1">
      <c r="B10" s="261"/>
      <c r="C10" s="261"/>
      <c r="D10" s="261"/>
      <c r="E10" s="261"/>
      <c r="F10" s="261"/>
      <c r="G10" s="261"/>
      <c r="H10" s="261"/>
      <c r="I10" s="261"/>
      <c r="J10" s="261"/>
    </row>
    <row r="11" spans="2:10" ht="24" customHeight="1">
      <c r="B11" s="8"/>
      <c r="C11" s="4"/>
      <c r="D11" s="4"/>
      <c r="E11" s="4"/>
      <c r="F11" s="4"/>
      <c r="G11" s="4"/>
      <c r="H11" s="4"/>
      <c r="I11" s="4"/>
      <c r="J11" s="4"/>
    </row>
    <row r="12" spans="2:8" ht="15.75">
      <c r="B12" s="2" t="s">
        <v>297</v>
      </c>
      <c r="H12" s="2" t="s">
        <v>44</v>
      </c>
    </row>
    <row r="13" spans="2:8" ht="15.75">
      <c r="B13" s="2" t="s">
        <v>298</v>
      </c>
      <c r="H13" s="2" t="s">
        <v>37</v>
      </c>
    </row>
    <row r="14" spans="2:8" ht="15.75">
      <c r="B14" s="2" t="s">
        <v>299</v>
      </c>
      <c r="H14" s="2" t="s">
        <v>88</v>
      </c>
    </row>
    <row r="15" spans="2:8" ht="15.75">
      <c r="B15" s="2" t="s">
        <v>300</v>
      </c>
      <c r="H15" s="2" t="s">
        <v>295</v>
      </c>
    </row>
    <row r="16" spans="2:8" ht="15.75">
      <c r="B16" s="2" t="s">
        <v>301</v>
      </c>
      <c r="H16" s="2" t="s">
        <v>9</v>
      </c>
    </row>
    <row r="17" spans="2:10" ht="12.75" customHeight="1">
      <c r="B17" s="8"/>
      <c r="C17" s="4"/>
      <c r="D17" s="4"/>
      <c r="E17" s="4"/>
      <c r="F17" s="4"/>
      <c r="G17" s="4"/>
      <c r="H17" s="4"/>
      <c r="I17" s="4"/>
      <c r="J17" s="4"/>
    </row>
    <row r="18" ht="15.75">
      <c r="E18" s="3" t="s">
        <v>302</v>
      </c>
    </row>
    <row r="20" spans="2:9" ht="15.75">
      <c r="B20" s="260" t="s">
        <v>335</v>
      </c>
      <c r="C20" s="260"/>
      <c r="D20" s="260"/>
      <c r="E20" s="260"/>
      <c r="F20" s="260"/>
      <c r="G20" s="260"/>
      <c r="H20" s="260"/>
      <c r="I20" s="260"/>
    </row>
    <row r="22" spans="1:2" ht="15.75">
      <c r="A22" s="2">
        <v>1</v>
      </c>
      <c r="B22" s="2" t="s">
        <v>303</v>
      </c>
    </row>
    <row r="23" spans="2:8" ht="15.75">
      <c r="B23" s="2" t="s">
        <v>304</v>
      </c>
      <c r="C23" s="2" t="s">
        <v>305</v>
      </c>
      <c r="H23" s="9">
        <v>330450</v>
      </c>
    </row>
    <row r="24" spans="2:8" ht="15.75">
      <c r="B24" s="2" t="s">
        <v>304</v>
      </c>
      <c r="C24" s="2" t="s">
        <v>306</v>
      </c>
      <c r="H24" s="9"/>
    </row>
    <row r="25" spans="2:8" ht="15.75">
      <c r="B25" s="2" t="s">
        <v>304</v>
      </c>
      <c r="C25" s="2" t="s">
        <v>315</v>
      </c>
      <c r="H25" s="9">
        <v>5022</v>
      </c>
    </row>
    <row r="26" spans="2:8" ht="15.75">
      <c r="B26" s="2" t="s">
        <v>304</v>
      </c>
      <c r="C26" s="2" t="s">
        <v>314</v>
      </c>
      <c r="H26" s="9">
        <v>94974</v>
      </c>
    </row>
    <row r="27" spans="2:8" ht="15.75">
      <c r="B27" s="2" t="s">
        <v>304</v>
      </c>
      <c r="C27" s="2" t="s">
        <v>336</v>
      </c>
      <c r="H27" s="2">
        <v>-125665</v>
      </c>
    </row>
    <row r="28" spans="1:2" ht="15.75">
      <c r="A28" s="2">
        <v>2</v>
      </c>
      <c r="B28" s="2" t="s">
        <v>307</v>
      </c>
    </row>
    <row r="29" spans="2:8" ht="15.75">
      <c r="B29" s="2" t="s">
        <v>304</v>
      </c>
      <c r="C29" s="2" t="s">
        <v>308</v>
      </c>
      <c r="H29" s="9">
        <v>14365</v>
      </c>
    </row>
    <row r="30" spans="2:8" ht="15.75">
      <c r="B30" s="2" t="s">
        <v>304</v>
      </c>
      <c r="C30" s="2" t="s">
        <v>309</v>
      </c>
      <c r="H30" s="9">
        <v>25309</v>
      </c>
    </row>
    <row r="31" spans="2:8" ht="15.75">
      <c r="B31" s="2" t="s">
        <v>304</v>
      </c>
      <c r="C31" s="2" t="s">
        <v>310</v>
      </c>
      <c r="H31" s="9">
        <v>211775</v>
      </c>
    </row>
    <row r="32" spans="2:8" ht="15.75">
      <c r="B32" s="2" t="s">
        <v>304</v>
      </c>
      <c r="C32" s="2" t="s">
        <v>306</v>
      </c>
      <c r="H32" s="9"/>
    </row>
    <row r="33" spans="2:8" ht="15.75">
      <c r="B33" s="2" t="s">
        <v>304</v>
      </c>
      <c r="C33" s="2" t="s">
        <v>315</v>
      </c>
      <c r="H33" s="9">
        <v>-2867</v>
      </c>
    </row>
    <row r="34" spans="2:8" ht="15.75">
      <c r="B34" s="2" t="s">
        <v>304</v>
      </c>
      <c r="C34" s="2" t="s">
        <v>316</v>
      </c>
      <c r="H34" s="9">
        <v>-9777</v>
      </c>
    </row>
    <row r="35" spans="2:8" ht="15.75">
      <c r="B35" s="2" t="s">
        <v>304</v>
      </c>
      <c r="C35" s="2" t="s">
        <v>314</v>
      </c>
      <c r="H35" s="9">
        <v>78162</v>
      </c>
    </row>
    <row r="36" spans="2:8" ht="15.75">
      <c r="B36" s="2" t="s">
        <v>304</v>
      </c>
      <c r="C36" s="2" t="s">
        <v>336</v>
      </c>
      <c r="H36" s="9">
        <v>-118744</v>
      </c>
    </row>
    <row r="38" ht="15.75">
      <c r="E38" s="3" t="s">
        <v>311</v>
      </c>
    </row>
    <row r="39" ht="15.75">
      <c r="B39" s="2" t="s">
        <v>337</v>
      </c>
    </row>
    <row r="41" spans="3:8" ht="15.75">
      <c r="C41" s="2" t="s">
        <v>312</v>
      </c>
      <c r="H41" s="9">
        <v>304781</v>
      </c>
    </row>
    <row r="42" spans="3:8" ht="15.75">
      <c r="C42" s="2" t="s">
        <v>313</v>
      </c>
      <c r="H42" s="9">
        <v>198223</v>
      </c>
    </row>
  </sheetData>
  <sheetProtection password="B55E" sheet="1" objects="1" scenarios="1" selectLockedCells="1" selectUnlockedCells="1"/>
  <mergeCells count="4">
    <mergeCell ref="B7:J7"/>
    <mergeCell ref="B5:I5"/>
    <mergeCell ref="B20:I20"/>
    <mergeCell ref="B8:J10"/>
  </mergeCells>
  <printOptions/>
  <pageMargins left="0.75" right="0.75" top="0.63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pane ySplit="2" topLeftCell="BM38" activePane="bottomLeft" state="frozen"/>
      <selection pane="topLeft" activeCell="K37" sqref="K37"/>
      <selection pane="bottomLeft" activeCell="K37" sqref="K37"/>
    </sheetView>
  </sheetViews>
  <sheetFormatPr defaultColWidth="9.140625" defaultRowHeight="12.75"/>
  <cols>
    <col min="1" max="1" width="5.140625" style="1" customWidth="1"/>
    <col min="2" max="2" width="51.421875" style="2" customWidth="1"/>
    <col min="3" max="3" width="14.8515625" style="1" customWidth="1"/>
    <col min="4" max="4" width="13.28125" style="12" bestFit="1" customWidth="1"/>
    <col min="5" max="5" width="15.57421875" style="12" bestFit="1" customWidth="1"/>
    <col min="6" max="6" width="9.00390625" style="12" bestFit="1" customWidth="1"/>
    <col min="7" max="7" width="9.00390625" style="13" bestFit="1" customWidth="1"/>
    <col min="8" max="8" width="8.7109375" style="13" bestFit="1" customWidth="1"/>
    <col min="9" max="9" width="9.140625" style="13" customWidth="1"/>
    <col min="10" max="16384" width="9.140625" style="2" customWidth="1"/>
  </cols>
  <sheetData>
    <row r="1" spans="3:5" ht="15.75" customHeight="1">
      <c r="C1" s="263" t="s">
        <v>44</v>
      </c>
      <c r="D1" s="263"/>
      <c r="E1" s="263"/>
    </row>
    <row r="2" spans="6:7" ht="11.25" customHeight="1">
      <c r="F2" s="14"/>
      <c r="G2" s="14"/>
    </row>
    <row r="3" spans="1:6" ht="15.75">
      <c r="A3" s="262" t="s">
        <v>341</v>
      </c>
      <c r="B3" s="257"/>
      <c r="C3" s="257"/>
      <c r="D3" s="257"/>
      <c r="E3" s="257"/>
      <c r="F3" s="16"/>
    </row>
    <row r="4" ht="6.75" customHeight="1"/>
    <row r="5" spans="1:6" ht="15.75">
      <c r="A5" s="262" t="s">
        <v>109</v>
      </c>
      <c r="B5" s="257"/>
      <c r="C5" s="257"/>
      <c r="D5" s="257"/>
      <c r="E5" s="17"/>
      <c r="F5" s="17"/>
    </row>
    <row r="6" ht="6" customHeight="1"/>
    <row r="7" spans="1:5" ht="14.25" customHeight="1">
      <c r="A7" s="11" t="s">
        <v>1</v>
      </c>
      <c r="B7" s="18" t="s">
        <v>2</v>
      </c>
      <c r="C7" s="19" t="s">
        <v>110</v>
      </c>
      <c r="D7" s="20" t="s">
        <v>111</v>
      </c>
      <c r="E7" s="20" t="s">
        <v>318</v>
      </c>
    </row>
    <row r="8" spans="1:9" ht="15.75">
      <c r="A8" s="6">
        <v>1</v>
      </c>
      <c r="B8" s="5" t="s">
        <v>112</v>
      </c>
      <c r="C8" s="21" t="s">
        <v>113</v>
      </c>
      <c r="D8" s="22">
        <v>1652248</v>
      </c>
      <c r="E8" s="22">
        <v>330450</v>
      </c>
      <c r="F8" s="23"/>
      <c r="G8" s="24"/>
      <c r="H8" s="24"/>
      <c r="I8" s="24"/>
    </row>
    <row r="9" spans="1:9" ht="15.75">
      <c r="A9" s="6">
        <v>2</v>
      </c>
      <c r="B9" s="5" t="s">
        <v>114</v>
      </c>
      <c r="C9" s="21" t="s">
        <v>115</v>
      </c>
      <c r="D9" s="22">
        <v>20000</v>
      </c>
      <c r="E9" s="22"/>
      <c r="F9" s="23"/>
      <c r="G9" s="24"/>
      <c r="H9" s="24"/>
      <c r="I9" s="24"/>
    </row>
    <row r="10" spans="1:9" ht="15.75">
      <c r="A10" s="6">
        <v>3</v>
      </c>
      <c r="B10" s="5" t="s">
        <v>339</v>
      </c>
      <c r="C10" s="21" t="s">
        <v>340</v>
      </c>
      <c r="D10" s="22">
        <v>5022</v>
      </c>
      <c r="E10" s="22">
        <v>5022</v>
      </c>
      <c r="F10" s="23"/>
      <c r="G10" s="24"/>
      <c r="H10" s="24"/>
      <c r="I10" s="24"/>
    </row>
    <row r="11" spans="1:9" ht="15.75">
      <c r="A11" s="6">
        <v>4</v>
      </c>
      <c r="B11" s="5" t="s">
        <v>116</v>
      </c>
      <c r="C11" s="21" t="s">
        <v>117</v>
      </c>
      <c r="D11" s="22">
        <v>94974</v>
      </c>
      <c r="E11" s="22">
        <v>94974</v>
      </c>
      <c r="F11" s="23"/>
      <c r="G11" s="24"/>
      <c r="H11" s="24"/>
      <c r="I11" s="24"/>
    </row>
    <row r="12" spans="1:9" ht="15.75">
      <c r="A12" s="6">
        <v>5</v>
      </c>
      <c r="B12" s="5" t="s">
        <v>338</v>
      </c>
      <c r="C12" s="21" t="s">
        <v>319</v>
      </c>
      <c r="D12" s="22"/>
      <c r="E12" s="22">
        <v>-125665</v>
      </c>
      <c r="F12" s="23"/>
      <c r="G12" s="24"/>
      <c r="H12" s="24"/>
      <c r="I12" s="24"/>
    </row>
    <row r="13" spans="2:9" ht="15.75">
      <c r="B13" s="7" t="s">
        <v>118</v>
      </c>
      <c r="C13" s="25"/>
      <c r="D13" s="26">
        <f>SUM(D8:D11)</f>
        <v>1772244</v>
      </c>
      <c r="E13" s="26">
        <f>SUM(E8:E12)</f>
        <v>304781</v>
      </c>
      <c r="F13" s="27"/>
      <c r="I13" s="24"/>
    </row>
    <row r="14" spans="6:9" ht="10.5" customHeight="1">
      <c r="F14" s="27"/>
      <c r="I14" s="24"/>
    </row>
    <row r="15" spans="1:9" ht="15.75">
      <c r="A15" s="262" t="s">
        <v>119</v>
      </c>
      <c r="B15" s="257"/>
      <c r="C15" s="257"/>
      <c r="D15" s="257"/>
      <c r="E15" s="28"/>
      <c r="F15" s="28"/>
      <c r="I15" s="24"/>
    </row>
    <row r="16" spans="1:9" ht="6.75" customHeight="1">
      <c r="A16" s="15"/>
      <c r="B16" s="17"/>
      <c r="C16" s="17"/>
      <c r="D16" s="17"/>
      <c r="E16" s="17"/>
      <c r="F16" s="29"/>
      <c r="I16" s="24"/>
    </row>
    <row r="17" spans="1:9" ht="13.5" customHeight="1">
      <c r="A17" s="11" t="s">
        <v>1</v>
      </c>
      <c r="B17" s="30" t="s">
        <v>2</v>
      </c>
      <c r="C17" s="19" t="s">
        <v>110</v>
      </c>
      <c r="D17" s="20" t="s">
        <v>111</v>
      </c>
      <c r="E17" s="20" t="s">
        <v>318</v>
      </c>
      <c r="F17" s="27"/>
      <c r="I17" s="24"/>
    </row>
    <row r="18" spans="1:9" ht="15.75">
      <c r="A18" s="6">
        <v>1</v>
      </c>
      <c r="B18" s="5" t="s">
        <v>120</v>
      </c>
      <c r="C18" s="31"/>
      <c r="D18" s="22">
        <v>459970</v>
      </c>
      <c r="E18" s="22">
        <v>39674</v>
      </c>
      <c r="F18" s="27"/>
      <c r="I18" s="24"/>
    </row>
    <row r="19" spans="1:9" ht="15.75">
      <c r="A19" s="6">
        <v>2</v>
      </c>
      <c r="B19" s="5" t="s">
        <v>121</v>
      </c>
      <c r="C19" s="31" t="s">
        <v>122</v>
      </c>
      <c r="D19" s="22">
        <v>379600</v>
      </c>
      <c r="E19" s="22">
        <v>189800</v>
      </c>
      <c r="F19" s="27"/>
      <c r="I19" s="24"/>
    </row>
    <row r="20" spans="1:9" ht="15.75">
      <c r="A20" s="6">
        <v>3</v>
      </c>
      <c r="B20" s="5" t="s">
        <v>123</v>
      </c>
      <c r="C20" s="31" t="s">
        <v>122</v>
      </c>
      <c r="D20" s="22">
        <v>29300</v>
      </c>
      <c r="E20" s="22">
        <v>21975</v>
      </c>
      <c r="F20" s="32"/>
      <c r="I20" s="24"/>
    </row>
    <row r="21" spans="1:9" ht="15.75">
      <c r="A21" s="6">
        <v>4</v>
      </c>
      <c r="B21" s="5" t="s">
        <v>114</v>
      </c>
      <c r="C21" s="21" t="s">
        <v>115</v>
      </c>
      <c r="D21" s="22">
        <v>194300</v>
      </c>
      <c r="E21" s="22"/>
      <c r="F21" s="27"/>
      <c r="I21" s="24"/>
    </row>
    <row r="22" spans="1:9" ht="15.75">
      <c r="A22" s="6">
        <v>5</v>
      </c>
      <c r="B22" s="5" t="s">
        <v>352</v>
      </c>
      <c r="C22" s="21" t="s">
        <v>340</v>
      </c>
      <c r="D22" s="22">
        <v>20429</v>
      </c>
      <c r="E22" s="22">
        <v>-20676</v>
      </c>
      <c r="F22" s="27"/>
      <c r="I22" s="24"/>
    </row>
    <row r="23" spans="1:9" ht="15.75">
      <c r="A23" s="6">
        <v>6</v>
      </c>
      <c r="B23" s="5" t="s">
        <v>353</v>
      </c>
      <c r="C23" s="21" t="s">
        <v>354</v>
      </c>
      <c r="D23" s="22"/>
      <c r="E23" s="22">
        <v>17809</v>
      </c>
      <c r="F23" s="27"/>
      <c r="I23" s="24"/>
    </row>
    <row r="24" spans="1:9" ht="15.75">
      <c r="A24" s="6">
        <v>7</v>
      </c>
      <c r="B24" s="5" t="s">
        <v>126</v>
      </c>
      <c r="C24" s="21" t="s">
        <v>127</v>
      </c>
      <c r="D24" s="22">
        <v>11264</v>
      </c>
      <c r="E24" s="22">
        <v>-9777</v>
      </c>
      <c r="F24" s="27"/>
      <c r="I24" s="24"/>
    </row>
    <row r="25" spans="1:9" ht="15.75">
      <c r="A25" s="6">
        <v>8</v>
      </c>
      <c r="B25" s="5" t="s">
        <v>116</v>
      </c>
      <c r="C25" s="21" t="s">
        <v>117</v>
      </c>
      <c r="D25" s="22">
        <v>78162</v>
      </c>
      <c r="E25" s="22">
        <v>78162</v>
      </c>
      <c r="F25" s="27"/>
      <c r="I25" s="24"/>
    </row>
    <row r="26" spans="1:9" ht="15.75">
      <c r="A26" s="6">
        <v>9</v>
      </c>
      <c r="B26" s="5" t="s">
        <v>338</v>
      </c>
      <c r="C26" s="21" t="s">
        <v>319</v>
      </c>
      <c r="D26" s="22"/>
      <c r="E26" s="22">
        <v>-118744</v>
      </c>
      <c r="F26" s="27"/>
      <c r="I26" s="24"/>
    </row>
    <row r="27" spans="2:9" ht="15.75">
      <c r="B27" s="7" t="s">
        <v>118</v>
      </c>
      <c r="C27" s="21"/>
      <c r="D27" s="26">
        <f>SUM(D18:D25)</f>
        <v>1173025</v>
      </c>
      <c r="E27" s="26">
        <f>SUM(E18:E26)</f>
        <v>198223</v>
      </c>
      <c r="F27" s="27"/>
      <c r="I27" s="24"/>
    </row>
    <row r="28" spans="3:9" ht="12" customHeight="1">
      <c r="C28" s="33"/>
      <c r="F28" s="27"/>
      <c r="I28" s="24"/>
    </row>
    <row r="29" spans="2:9" ht="15.75">
      <c r="B29" s="34" t="s">
        <v>128</v>
      </c>
      <c r="C29" s="25"/>
      <c r="D29" s="26">
        <f>D13+D27</f>
        <v>2945269</v>
      </c>
      <c r="E29" s="26">
        <f>E13+E27</f>
        <v>503004</v>
      </c>
      <c r="F29" s="27"/>
      <c r="I29" s="24"/>
    </row>
    <row r="30" spans="6:9" ht="12" customHeight="1">
      <c r="F30" s="27"/>
      <c r="I30" s="24"/>
    </row>
    <row r="31" spans="1:9" ht="15.75">
      <c r="A31" s="266" t="s">
        <v>1</v>
      </c>
      <c r="B31" s="266" t="s">
        <v>129</v>
      </c>
      <c r="C31" s="266" t="s">
        <v>110</v>
      </c>
      <c r="D31" s="264" t="s">
        <v>111</v>
      </c>
      <c r="E31" s="264" t="s">
        <v>318</v>
      </c>
      <c r="F31" s="24"/>
      <c r="G31" s="24"/>
      <c r="H31" s="24"/>
      <c r="I31" s="24"/>
    </row>
    <row r="32" spans="1:9" ht="11.25" customHeight="1">
      <c r="A32" s="267"/>
      <c r="B32" s="267"/>
      <c r="C32" s="267"/>
      <c r="D32" s="265"/>
      <c r="E32" s="265"/>
      <c r="F32" s="24"/>
      <c r="G32" s="24"/>
      <c r="H32" s="24"/>
      <c r="I32" s="24"/>
    </row>
    <row r="33" spans="1:9" ht="15.75">
      <c r="A33" s="11" t="s">
        <v>41</v>
      </c>
      <c r="B33" s="7" t="s">
        <v>130</v>
      </c>
      <c r="C33" s="7"/>
      <c r="D33" s="7"/>
      <c r="E33" s="7"/>
      <c r="F33" s="24"/>
      <c r="G33" s="24"/>
      <c r="H33" s="24"/>
      <c r="I33" s="24"/>
    </row>
    <row r="34" spans="1:9" ht="15.75">
      <c r="A34" s="11" t="s">
        <v>15</v>
      </c>
      <c r="B34" s="7" t="s">
        <v>131</v>
      </c>
      <c r="C34" s="35" t="s">
        <v>132</v>
      </c>
      <c r="D34" s="36">
        <f>D35</f>
        <v>3200</v>
      </c>
      <c r="E34" s="36">
        <f>E35</f>
        <v>1457</v>
      </c>
      <c r="F34" s="24"/>
      <c r="G34" s="24"/>
      <c r="H34" s="24"/>
      <c r="I34" s="24"/>
    </row>
    <row r="35" spans="1:9" ht="15.75">
      <c r="A35" s="6" t="s">
        <v>133</v>
      </c>
      <c r="B35" s="5" t="s">
        <v>134</v>
      </c>
      <c r="C35" s="37" t="s">
        <v>135</v>
      </c>
      <c r="D35" s="38">
        <v>3200</v>
      </c>
      <c r="E35" s="38">
        <v>1457</v>
      </c>
      <c r="F35" s="2"/>
      <c r="G35" s="2"/>
      <c r="H35" s="2"/>
      <c r="I35" s="2"/>
    </row>
    <row r="36" spans="1:9" ht="15.75">
      <c r="A36" s="11" t="s">
        <v>16</v>
      </c>
      <c r="B36" s="7" t="s">
        <v>136</v>
      </c>
      <c r="C36" s="35" t="s">
        <v>137</v>
      </c>
      <c r="D36" s="36">
        <f>D37+D38+D39</f>
        <v>128000</v>
      </c>
      <c r="E36" s="36">
        <f>E37+E38+E39</f>
        <v>12908</v>
      </c>
      <c r="F36" s="2"/>
      <c r="G36" s="2"/>
      <c r="H36" s="2"/>
      <c r="I36" s="2"/>
    </row>
    <row r="37" spans="1:9" ht="15.75">
      <c r="A37" s="6" t="s">
        <v>138</v>
      </c>
      <c r="B37" s="5" t="s">
        <v>139</v>
      </c>
      <c r="C37" s="37" t="s">
        <v>140</v>
      </c>
      <c r="D37" s="38">
        <v>30000</v>
      </c>
      <c r="E37" s="38">
        <v>2031</v>
      </c>
      <c r="F37" s="2"/>
      <c r="G37" s="2"/>
      <c r="H37" s="2"/>
      <c r="I37" s="2"/>
    </row>
    <row r="38" spans="1:9" ht="15.75">
      <c r="A38" s="6" t="s">
        <v>141</v>
      </c>
      <c r="B38" s="5" t="s">
        <v>142</v>
      </c>
      <c r="C38" s="37" t="s">
        <v>143</v>
      </c>
      <c r="D38" s="38">
        <v>28000</v>
      </c>
      <c r="E38" s="38">
        <v>2889</v>
      </c>
      <c r="F38" s="2"/>
      <c r="G38" s="2"/>
      <c r="H38" s="2"/>
      <c r="I38" s="2"/>
    </row>
    <row r="39" spans="1:9" ht="15.75">
      <c r="A39" s="6" t="s">
        <v>144</v>
      </c>
      <c r="B39" s="5" t="s">
        <v>145</v>
      </c>
      <c r="C39" s="37" t="s">
        <v>146</v>
      </c>
      <c r="D39" s="38">
        <v>70000</v>
      </c>
      <c r="E39" s="38">
        <v>7988</v>
      </c>
      <c r="F39" s="2"/>
      <c r="G39" s="2"/>
      <c r="H39" s="2"/>
      <c r="I39" s="2"/>
    </row>
    <row r="40" spans="1:9" ht="15.75">
      <c r="A40" s="6"/>
      <c r="B40" s="7" t="s">
        <v>147</v>
      </c>
      <c r="C40" s="35"/>
      <c r="D40" s="36">
        <f>D34+D36</f>
        <v>131200</v>
      </c>
      <c r="E40" s="36">
        <f>E34+E36</f>
        <v>14365</v>
      </c>
      <c r="F40" s="2"/>
      <c r="G40" s="2"/>
      <c r="H40" s="2"/>
      <c r="I40" s="2"/>
    </row>
    <row r="41" spans="1:9" ht="15.75">
      <c r="A41" s="11" t="s">
        <v>42</v>
      </c>
      <c r="B41" s="7" t="s">
        <v>148</v>
      </c>
      <c r="C41" s="35"/>
      <c r="D41" s="36"/>
      <c r="E41" s="36"/>
      <c r="F41" s="2"/>
      <c r="G41" s="2"/>
      <c r="H41" s="2"/>
      <c r="I41" s="2"/>
    </row>
    <row r="42" spans="1:9" ht="15.75">
      <c r="A42" s="11" t="s">
        <v>15</v>
      </c>
      <c r="B42" s="7" t="s">
        <v>149</v>
      </c>
      <c r="C42" s="35" t="s">
        <v>150</v>
      </c>
      <c r="D42" s="36">
        <f>D43+D44+D45+D46+D47+D4</f>
        <v>128740</v>
      </c>
      <c r="E42" s="36">
        <f>E43+E44+E45+E46+E47+E4</f>
        <v>5326</v>
      </c>
      <c r="F42" s="2"/>
      <c r="G42" s="2"/>
      <c r="H42" s="2"/>
      <c r="I42" s="2"/>
    </row>
    <row r="43" spans="1:9" ht="15.75">
      <c r="A43" s="6" t="s">
        <v>133</v>
      </c>
      <c r="B43" s="5" t="s">
        <v>151</v>
      </c>
      <c r="C43" s="37" t="s">
        <v>152</v>
      </c>
      <c r="D43" s="38">
        <v>18400</v>
      </c>
      <c r="E43" s="38">
        <v>2867</v>
      </c>
      <c r="F43" s="2"/>
      <c r="G43" s="2"/>
      <c r="H43" s="2"/>
      <c r="I43" s="2"/>
    </row>
    <row r="44" spans="1:9" ht="15.75">
      <c r="A44" s="6" t="s">
        <v>153</v>
      </c>
      <c r="B44" s="5" t="s">
        <v>154</v>
      </c>
      <c r="C44" s="37" t="s">
        <v>155</v>
      </c>
      <c r="D44" s="38">
        <v>18500</v>
      </c>
      <c r="E44" s="38">
        <v>2258</v>
      </c>
      <c r="F44" s="2"/>
      <c r="G44" s="2"/>
      <c r="H44" s="2"/>
      <c r="I44" s="2"/>
    </row>
    <row r="45" spans="1:9" ht="15.75">
      <c r="A45" s="6" t="s">
        <v>156</v>
      </c>
      <c r="B45" s="5" t="s">
        <v>157</v>
      </c>
      <c r="C45" s="37" t="s">
        <v>158</v>
      </c>
      <c r="D45" s="38">
        <v>90740</v>
      </c>
      <c r="E45" s="38">
        <v>196</v>
      </c>
      <c r="F45" s="2"/>
      <c r="G45" s="2"/>
      <c r="H45" s="2"/>
      <c r="I45" s="2"/>
    </row>
    <row r="46" spans="1:9" ht="15.75">
      <c r="A46" s="6" t="s">
        <v>159</v>
      </c>
      <c r="B46" s="5" t="s">
        <v>160</v>
      </c>
      <c r="C46" s="37" t="s">
        <v>161</v>
      </c>
      <c r="D46" s="38">
        <v>1000</v>
      </c>
      <c r="E46" s="38"/>
      <c r="F46" s="2"/>
      <c r="G46" s="2"/>
      <c r="H46" s="2"/>
      <c r="I46" s="2"/>
    </row>
    <row r="47" spans="1:9" ht="15.75">
      <c r="A47" s="6" t="s">
        <v>162</v>
      </c>
      <c r="B47" s="5" t="s">
        <v>163</v>
      </c>
      <c r="C47" s="37" t="s">
        <v>164</v>
      </c>
      <c r="D47" s="38">
        <v>100</v>
      </c>
      <c r="E47" s="38">
        <v>5</v>
      </c>
      <c r="F47" s="2"/>
      <c r="G47" s="2"/>
      <c r="H47" s="2"/>
      <c r="I47" s="2"/>
    </row>
    <row r="48" spans="1:9" ht="15.75">
      <c r="A48" s="11" t="s">
        <v>16</v>
      </c>
      <c r="B48" s="7" t="s">
        <v>165</v>
      </c>
      <c r="C48" s="35" t="s">
        <v>166</v>
      </c>
      <c r="D48" s="36">
        <f>D49+D50+D51+D52+D53+D54+D55</f>
        <v>181600</v>
      </c>
      <c r="E48" s="36">
        <f>E49+E50+E51+E52+E53+E54+E55</f>
        <v>22056</v>
      </c>
      <c r="F48" s="2"/>
      <c r="G48" s="2"/>
      <c r="H48" s="2"/>
      <c r="I48" s="2"/>
    </row>
    <row r="49" spans="1:9" ht="15.75">
      <c r="A49" s="6" t="s">
        <v>138</v>
      </c>
      <c r="B49" s="5" t="s">
        <v>167</v>
      </c>
      <c r="C49" s="37" t="s">
        <v>168</v>
      </c>
      <c r="D49" s="38">
        <v>12000</v>
      </c>
      <c r="E49" s="38">
        <v>1411</v>
      </c>
      <c r="F49" s="2"/>
      <c r="G49" s="2"/>
      <c r="H49" s="2"/>
      <c r="I49" s="2"/>
    </row>
    <row r="50" spans="1:9" ht="15.75">
      <c r="A50" s="6" t="s">
        <v>141</v>
      </c>
      <c r="B50" s="5" t="s">
        <v>169</v>
      </c>
      <c r="C50" s="37" t="s">
        <v>170</v>
      </c>
      <c r="D50" s="38">
        <v>70000</v>
      </c>
      <c r="E50" s="38">
        <v>9808</v>
      </c>
      <c r="F50" s="2"/>
      <c r="G50" s="2"/>
      <c r="H50" s="2"/>
      <c r="I50" s="2"/>
    </row>
    <row r="51" spans="1:9" ht="15.75">
      <c r="A51" s="6" t="s">
        <v>144</v>
      </c>
      <c r="B51" s="5" t="s">
        <v>171</v>
      </c>
      <c r="C51" s="37" t="s">
        <v>172</v>
      </c>
      <c r="D51" s="38">
        <v>2300</v>
      </c>
      <c r="E51" s="38">
        <v>187</v>
      </c>
      <c r="F51" s="2"/>
      <c r="G51" s="2"/>
      <c r="H51" s="2"/>
      <c r="I51" s="2"/>
    </row>
    <row r="52" spans="1:9" ht="15.75">
      <c r="A52" s="6" t="s">
        <v>173</v>
      </c>
      <c r="B52" s="5" t="s">
        <v>174</v>
      </c>
      <c r="C52" s="37" t="s">
        <v>175</v>
      </c>
      <c r="D52" s="38">
        <v>60000</v>
      </c>
      <c r="E52" s="38">
        <v>4878</v>
      </c>
      <c r="F52" s="2"/>
      <c r="G52" s="2"/>
      <c r="H52" s="2"/>
      <c r="I52" s="2"/>
    </row>
    <row r="53" spans="1:9" ht="15.75">
      <c r="A53" s="6" t="s">
        <v>176</v>
      </c>
      <c r="B53" s="5" t="s">
        <v>177</v>
      </c>
      <c r="C53" s="37" t="s">
        <v>178</v>
      </c>
      <c r="D53" s="38">
        <v>7200</v>
      </c>
      <c r="E53" s="38">
        <v>1260</v>
      </c>
      <c r="F53" s="2"/>
      <c r="G53" s="2"/>
      <c r="H53" s="2"/>
      <c r="I53" s="2"/>
    </row>
    <row r="54" spans="1:9" ht="15.75">
      <c r="A54" s="6" t="s">
        <v>179</v>
      </c>
      <c r="B54" s="5" t="s">
        <v>180</v>
      </c>
      <c r="C54" s="37" t="s">
        <v>181</v>
      </c>
      <c r="D54" s="38">
        <v>30000</v>
      </c>
      <c r="E54" s="38">
        <v>4501</v>
      </c>
      <c r="F54" s="2"/>
      <c r="G54" s="2"/>
      <c r="H54" s="2"/>
      <c r="I54" s="2"/>
    </row>
    <row r="55" spans="1:9" ht="15.75">
      <c r="A55" s="6" t="s">
        <v>182</v>
      </c>
      <c r="B55" s="5" t="s">
        <v>183</v>
      </c>
      <c r="C55" s="37" t="s">
        <v>184</v>
      </c>
      <c r="D55" s="38">
        <v>100</v>
      </c>
      <c r="E55" s="38">
        <v>11</v>
      </c>
      <c r="F55" s="2"/>
      <c r="G55" s="2"/>
      <c r="H55" s="2"/>
      <c r="I55" s="2"/>
    </row>
    <row r="56" spans="1:9" ht="15.75">
      <c r="A56" s="6" t="s">
        <v>185</v>
      </c>
      <c r="B56" s="5" t="s">
        <v>186</v>
      </c>
      <c r="C56" s="37" t="s">
        <v>187</v>
      </c>
      <c r="D56" s="38">
        <v>0</v>
      </c>
      <c r="E56" s="38">
        <v>0</v>
      </c>
      <c r="F56" s="2"/>
      <c r="G56" s="2"/>
      <c r="H56" s="2"/>
      <c r="I56" s="2"/>
    </row>
    <row r="57" spans="1:9" ht="15.75">
      <c r="A57" s="11" t="s">
        <v>17</v>
      </c>
      <c r="B57" s="7" t="s">
        <v>188</v>
      </c>
      <c r="C57" s="35" t="s">
        <v>189</v>
      </c>
      <c r="D57" s="36">
        <v>7800</v>
      </c>
      <c r="E57" s="36">
        <v>799</v>
      </c>
      <c r="F57" s="2"/>
      <c r="G57" s="2"/>
      <c r="H57" s="2"/>
      <c r="I57" s="2"/>
    </row>
    <row r="58" spans="1:9" ht="15.75">
      <c r="A58" s="11" t="s">
        <v>18</v>
      </c>
      <c r="B58" s="7" t="s">
        <v>190</v>
      </c>
      <c r="C58" s="35" t="s">
        <v>191</v>
      </c>
      <c r="D58" s="36">
        <v>2000</v>
      </c>
      <c r="E58" s="36">
        <v>275</v>
      </c>
      <c r="F58" s="2"/>
      <c r="G58" s="2"/>
      <c r="H58" s="2"/>
      <c r="I58" s="2"/>
    </row>
    <row r="59" spans="1:9" ht="15.75">
      <c r="A59" s="11" t="s">
        <v>19</v>
      </c>
      <c r="B59" s="7" t="s">
        <v>192</v>
      </c>
      <c r="C59" s="35" t="s">
        <v>193</v>
      </c>
      <c r="D59" s="36">
        <v>-2800</v>
      </c>
      <c r="E59" s="36">
        <v>-3147</v>
      </c>
      <c r="F59" s="2"/>
      <c r="G59" s="2"/>
      <c r="H59" s="2"/>
      <c r="I59" s="2"/>
    </row>
    <row r="60" spans="1:9" ht="15.75" hidden="1">
      <c r="A60" s="11" t="s">
        <v>20</v>
      </c>
      <c r="B60" s="7" t="s">
        <v>194</v>
      </c>
      <c r="C60" s="35" t="s">
        <v>195</v>
      </c>
      <c r="D60" s="36"/>
      <c r="E60" s="36"/>
      <c r="F60" s="2"/>
      <c r="G60" s="2"/>
      <c r="H60" s="2"/>
      <c r="I60" s="2"/>
    </row>
    <row r="61" spans="1:9" ht="15.75" hidden="1">
      <c r="A61" s="11" t="s">
        <v>3</v>
      </c>
      <c r="B61" s="7" t="s">
        <v>196</v>
      </c>
      <c r="C61" s="35" t="s">
        <v>197</v>
      </c>
      <c r="D61" s="36"/>
      <c r="E61" s="36"/>
      <c r="F61" s="2"/>
      <c r="G61" s="2"/>
      <c r="H61" s="2"/>
      <c r="I61" s="2"/>
    </row>
    <row r="62" spans="1:9" ht="15.75">
      <c r="A62" s="11">
        <v>6</v>
      </c>
      <c r="B62" s="7" t="s">
        <v>198</v>
      </c>
      <c r="C62" s="35" t="s">
        <v>199</v>
      </c>
      <c r="D62" s="36">
        <v>11430</v>
      </c>
      <c r="E62" s="36"/>
      <c r="F62" s="2"/>
      <c r="G62" s="2"/>
      <c r="H62" s="2"/>
      <c r="I62" s="2"/>
    </row>
    <row r="63" spans="1:9" ht="15.75">
      <c r="A63" s="6"/>
      <c r="B63" s="7" t="s">
        <v>200</v>
      </c>
      <c r="C63" s="35"/>
      <c r="D63" s="36">
        <f>D42+D48+D57+D58+D59+D60+D61+D62</f>
        <v>328770</v>
      </c>
      <c r="E63" s="36">
        <f>E42+E48+E57+E58+E59+E60+E61+E62</f>
        <v>25309</v>
      </c>
      <c r="F63" s="2"/>
      <c r="G63" s="2"/>
      <c r="H63" s="2"/>
      <c r="I63" s="2"/>
    </row>
    <row r="64" spans="1:9" ht="15.75">
      <c r="A64" s="6"/>
      <c r="B64" s="7" t="s">
        <v>201</v>
      </c>
      <c r="C64" s="39"/>
      <c r="D64" s="36">
        <f>D40+D63</f>
        <v>459970</v>
      </c>
      <c r="E64" s="36">
        <f>E40+E63</f>
        <v>39674</v>
      </c>
      <c r="F64" s="2"/>
      <c r="G64" s="2"/>
      <c r="H64" s="2"/>
      <c r="I64" s="2"/>
    </row>
  </sheetData>
  <sheetProtection password="B55E" sheet="1" objects="1" scenarios="1" selectLockedCells="1" selectUnlockedCells="1"/>
  <mergeCells count="9">
    <mergeCell ref="A3:E3"/>
    <mergeCell ref="C1:E1"/>
    <mergeCell ref="E31:E32"/>
    <mergeCell ref="A5:D5"/>
    <mergeCell ref="A15:D15"/>
    <mergeCell ref="A31:A32"/>
    <mergeCell ref="B31:B32"/>
    <mergeCell ref="C31:C32"/>
    <mergeCell ref="D31:D32"/>
  </mergeCells>
  <printOptions/>
  <pageMargins left="1.32" right="0.75" top="0.82" bottom="0.21" header="0.73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workbookViewId="0" topLeftCell="A1">
      <pane ySplit="10" topLeftCell="BM11" activePane="bottomLeft" state="frozen"/>
      <selection pane="topLeft" activeCell="K37" sqref="K37"/>
      <selection pane="bottomLeft" activeCell="K37" sqref="K37"/>
    </sheetView>
  </sheetViews>
  <sheetFormatPr defaultColWidth="9.140625" defaultRowHeight="12.75"/>
  <cols>
    <col min="1" max="1" width="0.2890625" style="41" customWidth="1"/>
    <col min="2" max="2" width="55.28125" style="41" customWidth="1"/>
    <col min="3" max="3" width="11.8515625" style="41" bestFit="1" customWidth="1"/>
    <col min="4" max="5" width="14.8515625" style="41" customWidth="1"/>
    <col min="6" max="16384" width="9.140625" style="41" customWidth="1"/>
  </cols>
  <sheetData>
    <row r="1" spans="1:5" ht="12.75" customHeight="1">
      <c r="A1" s="40"/>
      <c r="B1" s="40"/>
      <c r="C1" s="273"/>
      <c r="D1" s="274"/>
      <c r="E1" s="274"/>
    </row>
    <row r="2" spans="3:5" ht="12.75" customHeight="1">
      <c r="C2" s="275" t="s">
        <v>37</v>
      </c>
      <c r="D2" s="275"/>
      <c r="E2" s="275"/>
    </row>
    <row r="3" spans="2:5" ht="23.25">
      <c r="B3" s="268" t="s">
        <v>57</v>
      </c>
      <c r="C3" s="269"/>
      <c r="D3" s="269"/>
      <c r="E3" s="270"/>
    </row>
    <row r="4" spans="1:5" ht="23.25">
      <c r="A4" s="42"/>
      <c r="B4" s="268" t="s">
        <v>84</v>
      </c>
      <c r="C4" s="269"/>
      <c r="D4" s="269"/>
      <c r="E4" s="270"/>
    </row>
    <row r="5" spans="1:5" ht="23.25">
      <c r="A5" s="42"/>
      <c r="B5" s="268" t="s">
        <v>342</v>
      </c>
      <c r="C5" s="269"/>
      <c r="D5" s="269"/>
      <c r="E5" s="270"/>
    </row>
    <row r="7" spans="2:5" ht="15.75" customHeight="1">
      <c r="B7" s="43"/>
      <c r="C7" s="44"/>
      <c r="D7" s="271" t="s">
        <v>38</v>
      </c>
      <c r="E7" s="271" t="s">
        <v>38</v>
      </c>
    </row>
    <row r="8" spans="2:5" ht="12.75">
      <c r="B8" s="45" t="s">
        <v>39</v>
      </c>
      <c r="C8" s="46"/>
      <c r="D8" s="272"/>
      <c r="E8" s="272"/>
    </row>
    <row r="9" spans="2:5" ht="12.75">
      <c r="B9" s="47" t="s">
        <v>59</v>
      </c>
      <c r="C9" s="48" t="s">
        <v>21</v>
      </c>
      <c r="D9" s="49" t="s">
        <v>345</v>
      </c>
      <c r="E9" s="49" t="s">
        <v>320</v>
      </c>
    </row>
    <row r="10" spans="2:5" ht="13.5" thickBot="1">
      <c r="B10" s="50">
        <v>1</v>
      </c>
      <c r="C10" s="51">
        <v>2</v>
      </c>
      <c r="D10" s="52">
        <v>3</v>
      </c>
      <c r="E10" s="52">
        <v>3</v>
      </c>
    </row>
    <row r="11" spans="2:5" s="53" customFormat="1" ht="13.5" thickBot="1">
      <c r="B11" s="54" t="s">
        <v>32</v>
      </c>
      <c r="C11" s="55" t="s">
        <v>21</v>
      </c>
      <c r="D11" s="56">
        <f>D13+D14+D12</f>
        <v>596985</v>
      </c>
      <c r="E11" s="56">
        <f>E13+E14+E12</f>
        <v>114098</v>
      </c>
    </row>
    <row r="12" spans="2:5" s="53" customFormat="1" ht="12.75">
      <c r="B12" s="57" t="s">
        <v>321</v>
      </c>
      <c r="C12" s="48"/>
      <c r="D12" s="58">
        <v>5022</v>
      </c>
      <c r="E12" s="59">
        <v>1970</v>
      </c>
    </row>
    <row r="13" spans="2:5" ht="12.75">
      <c r="B13" s="60" t="s">
        <v>22</v>
      </c>
      <c r="C13" s="61"/>
      <c r="D13" s="62">
        <v>541963</v>
      </c>
      <c r="E13" s="62">
        <v>107618</v>
      </c>
    </row>
    <row r="14" spans="2:5" ht="13.5" thickBot="1">
      <c r="B14" s="63" t="s">
        <v>53</v>
      </c>
      <c r="C14" s="64"/>
      <c r="D14" s="65">
        <v>50000</v>
      </c>
      <c r="E14" s="65">
        <v>4510</v>
      </c>
    </row>
    <row r="15" spans="2:5" s="53" customFormat="1" ht="13.5" thickBot="1">
      <c r="B15" s="66" t="s">
        <v>33</v>
      </c>
      <c r="C15" s="55" t="s">
        <v>21</v>
      </c>
      <c r="D15" s="56">
        <f>D16+D17+D18</f>
        <v>100930</v>
      </c>
      <c r="E15" s="56">
        <f>E16+E17+E18</f>
        <v>13426</v>
      </c>
    </row>
    <row r="16" spans="2:5" ht="12.75">
      <c r="B16" s="60" t="s">
        <v>107</v>
      </c>
      <c r="C16" s="61"/>
      <c r="D16" s="62">
        <v>67276</v>
      </c>
      <c r="E16" s="62">
        <v>9991</v>
      </c>
    </row>
    <row r="17" spans="2:5" ht="12.75">
      <c r="B17" s="63" t="s">
        <v>54</v>
      </c>
      <c r="C17" s="67"/>
      <c r="D17" s="65">
        <v>30768</v>
      </c>
      <c r="E17" s="65">
        <v>3435</v>
      </c>
    </row>
    <row r="18" spans="2:5" ht="13.5" thickBot="1">
      <c r="B18" s="63" t="s">
        <v>34</v>
      </c>
      <c r="C18" s="64"/>
      <c r="D18" s="65">
        <v>2886</v>
      </c>
      <c r="E18" s="65"/>
    </row>
    <row r="19" spans="2:5" s="53" customFormat="1" ht="13.5" thickBot="1">
      <c r="B19" s="54" t="s">
        <v>35</v>
      </c>
      <c r="C19" s="55" t="s">
        <v>21</v>
      </c>
      <c r="D19" s="56">
        <f>D20+D21+D22</f>
        <v>1185994</v>
      </c>
      <c r="E19" s="56">
        <f>E20+E21+E22</f>
        <v>237792</v>
      </c>
    </row>
    <row r="20" spans="2:5" ht="12.75">
      <c r="B20" s="57" t="s">
        <v>36</v>
      </c>
      <c r="C20" s="68"/>
      <c r="D20" s="69">
        <v>366929</v>
      </c>
      <c r="E20" s="69">
        <v>59128</v>
      </c>
    </row>
    <row r="21" spans="2:5" ht="12.75">
      <c r="B21" s="70" t="s">
        <v>89</v>
      </c>
      <c r="C21" s="71"/>
      <c r="D21" s="69">
        <v>797165</v>
      </c>
      <c r="E21" s="69">
        <v>166199</v>
      </c>
    </row>
    <row r="22" spans="2:5" ht="13.5" thickBot="1">
      <c r="B22" s="70" t="s">
        <v>46</v>
      </c>
      <c r="C22" s="72"/>
      <c r="D22" s="69">
        <v>21900</v>
      </c>
      <c r="E22" s="69">
        <v>12465</v>
      </c>
    </row>
    <row r="23" spans="2:5" s="53" customFormat="1" ht="13.5" thickBot="1">
      <c r="B23" s="54" t="s">
        <v>23</v>
      </c>
      <c r="C23" s="55" t="s">
        <v>21</v>
      </c>
      <c r="D23" s="56">
        <f>D24+D25</f>
        <v>62749</v>
      </c>
      <c r="E23" s="56">
        <f>E24+E25</f>
        <v>5596</v>
      </c>
    </row>
    <row r="24" spans="2:5" ht="12.75">
      <c r="B24" s="57" t="s">
        <v>47</v>
      </c>
      <c r="C24" s="61"/>
      <c r="D24" s="69">
        <v>34524</v>
      </c>
      <c r="E24" s="69">
        <v>1466</v>
      </c>
    </row>
    <row r="25" spans="2:5" ht="13.5" thickBot="1">
      <c r="B25" s="70" t="s">
        <v>45</v>
      </c>
      <c r="C25" s="72"/>
      <c r="D25" s="69">
        <v>28225</v>
      </c>
      <c r="E25" s="69">
        <v>4130</v>
      </c>
    </row>
    <row r="26" spans="2:5" s="53" customFormat="1" ht="13.5" thickBot="1">
      <c r="B26" s="54" t="s">
        <v>24</v>
      </c>
      <c r="C26" s="73" t="s">
        <v>21</v>
      </c>
      <c r="D26" s="56">
        <f>D27+D28+D29+D30</f>
        <v>200924</v>
      </c>
      <c r="E26" s="56">
        <f>E27+E28+E29+E30</f>
        <v>32678</v>
      </c>
    </row>
    <row r="27" spans="2:5" ht="12.75">
      <c r="B27" s="57" t="s">
        <v>48</v>
      </c>
      <c r="C27" s="74"/>
      <c r="D27" s="69">
        <v>157500</v>
      </c>
      <c r="E27" s="69">
        <v>26063</v>
      </c>
    </row>
    <row r="28" spans="2:5" ht="12.75">
      <c r="B28" s="70" t="s">
        <v>49</v>
      </c>
      <c r="C28" s="71"/>
      <c r="D28" s="69">
        <v>12569</v>
      </c>
      <c r="E28" s="69">
        <v>2129</v>
      </c>
    </row>
    <row r="29" spans="2:5" ht="12.75">
      <c r="B29" s="70" t="s">
        <v>50</v>
      </c>
      <c r="C29" s="71"/>
      <c r="D29" s="69">
        <v>30388</v>
      </c>
      <c r="E29" s="69">
        <v>3206</v>
      </c>
    </row>
    <row r="30" spans="2:5" ht="13.5" thickBot="1">
      <c r="B30" s="70" t="s">
        <v>58</v>
      </c>
      <c r="C30" s="72"/>
      <c r="D30" s="75">
        <v>467</v>
      </c>
      <c r="E30" s="76">
        <v>1280</v>
      </c>
    </row>
    <row r="31" spans="2:5" s="53" customFormat="1" ht="13.5" thickBot="1">
      <c r="B31" s="54" t="s">
        <v>25</v>
      </c>
      <c r="C31" s="55" t="s">
        <v>21</v>
      </c>
      <c r="D31" s="56">
        <f>D32+D33+D36+D37+D34+D35</f>
        <v>343417</v>
      </c>
      <c r="E31" s="56">
        <f>E32+E33+E36+E37+E34+E35</f>
        <v>28312</v>
      </c>
    </row>
    <row r="32" spans="2:5" ht="12.75">
      <c r="B32" s="57" t="s">
        <v>51</v>
      </c>
      <c r="C32" s="61"/>
      <c r="D32" s="69">
        <v>9797</v>
      </c>
      <c r="E32" s="69">
        <v>529</v>
      </c>
    </row>
    <row r="33" spans="2:5" ht="12.75">
      <c r="B33" s="70" t="s">
        <v>26</v>
      </c>
      <c r="C33" s="71"/>
      <c r="D33" s="69">
        <v>46000</v>
      </c>
      <c r="E33" s="69">
        <v>11679</v>
      </c>
    </row>
    <row r="34" spans="2:5" ht="12.75">
      <c r="B34" s="70" t="s">
        <v>202</v>
      </c>
      <c r="C34" s="71"/>
      <c r="D34" s="69">
        <v>134300</v>
      </c>
      <c r="E34" s="69"/>
    </row>
    <row r="35" spans="2:5" ht="12.75">
      <c r="B35" s="70" t="s">
        <v>203</v>
      </c>
      <c r="C35" s="71"/>
      <c r="D35" s="69">
        <v>46320</v>
      </c>
      <c r="E35" s="69"/>
    </row>
    <row r="36" spans="2:5" ht="12.75">
      <c r="B36" s="70" t="s">
        <v>27</v>
      </c>
      <c r="C36" s="71"/>
      <c r="D36" s="69">
        <v>5000</v>
      </c>
      <c r="E36" s="69">
        <v>1823</v>
      </c>
    </row>
    <row r="37" spans="2:5" ht="13.5" thickBot="1">
      <c r="B37" s="70" t="s">
        <v>52</v>
      </c>
      <c r="C37" s="72"/>
      <c r="D37" s="69">
        <v>102000</v>
      </c>
      <c r="E37" s="69">
        <v>14281</v>
      </c>
    </row>
    <row r="38" spans="2:5" s="53" customFormat="1" ht="13.5" thickBot="1">
      <c r="B38" s="54" t="s">
        <v>28</v>
      </c>
      <c r="C38" s="55" t="s">
        <v>21</v>
      </c>
      <c r="D38" s="77">
        <f>D40+D41+D42+D39+D43</f>
        <v>140233</v>
      </c>
      <c r="E38" s="77">
        <f>E40+E41+E42+E39+E43</f>
        <v>23530</v>
      </c>
    </row>
    <row r="39" spans="2:5" s="53" customFormat="1" ht="12.75">
      <c r="B39" s="57" t="s">
        <v>343</v>
      </c>
      <c r="C39" s="48"/>
      <c r="D39" s="78">
        <v>7600</v>
      </c>
      <c r="E39" s="78"/>
    </row>
    <row r="40" spans="2:5" ht="12.75">
      <c r="B40" s="57" t="s">
        <v>29</v>
      </c>
      <c r="C40" s="68"/>
      <c r="D40" s="75">
        <v>5917</v>
      </c>
      <c r="E40" s="75">
        <v>6923</v>
      </c>
    </row>
    <row r="41" spans="2:5" ht="12.75">
      <c r="B41" s="70" t="s">
        <v>30</v>
      </c>
      <c r="C41" s="71"/>
      <c r="D41" s="69">
        <v>112040</v>
      </c>
      <c r="E41" s="69">
        <v>15340</v>
      </c>
    </row>
    <row r="42" spans="2:5" ht="12.75">
      <c r="B42" s="70" t="s">
        <v>31</v>
      </c>
      <c r="C42" s="72"/>
      <c r="D42" s="79">
        <v>13300</v>
      </c>
      <c r="E42" s="79">
        <v>1267</v>
      </c>
    </row>
    <row r="43" spans="2:5" ht="13.5" thickBot="1">
      <c r="B43" s="80" t="s">
        <v>344</v>
      </c>
      <c r="C43" s="72"/>
      <c r="D43" s="81">
        <v>1376</v>
      </c>
      <c r="E43" s="82"/>
    </row>
    <row r="44" spans="2:5" s="53" customFormat="1" ht="13.5" thickBot="1">
      <c r="B44" s="54" t="s">
        <v>10</v>
      </c>
      <c r="C44" s="55" t="s">
        <v>21</v>
      </c>
      <c r="D44" s="56">
        <f>D45+D46+D47+D48+D49</f>
        <v>279037</v>
      </c>
      <c r="E44" s="56">
        <f>E45+E46+E47+E48+E49</f>
        <v>47572</v>
      </c>
    </row>
    <row r="45" spans="2:5" ht="12.75">
      <c r="B45" s="57" t="s">
        <v>11</v>
      </c>
      <c r="C45" s="68"/>
      <c r="D45" s="69">
        <v>97755</v>
      </c>
      <c r="E45" s="69">
        <v>13036</v>
      </c>
    </row>
    <row r="46" spans="2:5" ht="12.75">
      <c r="B46" s="70" t="s">
        <v>55</v>
      </c>
      <c r="C46" s="67"/>
      <c r="D46" s="69">
        <v>38856</v>
      </c>
      <c r="E46" s="69">
        <v>9171</v>
      </c>
    </row>
    <row r="47" spans="2:5" ht="12.75">
      <c r="B47" s="70" t="s">
        <v>12</v>
      </c>
      <c r="C47" s="67"/>
      <c r="D47" s="69">
        <v>22000</v>
      </c>
      <c r="E47" s="69">
        <v>100</v>
      </c>
    </row>
    <row r="48" spans="2:5" ht="12.75">
      <c r="B48" s="70" t="s">
        <v>43</v>
      </c>
      <c r="C48" s="67"/>
      <c r="D48" s="69">
        <v>800</v>
      </c>
      <c r="E48" s="69"/>
    </row>
    <row r="49" spans="2:5" ht="13.5" thickBot="1">
      <c r="B49" s="83" t="s">
        <v>56</v>
      </c>
      <c r="C49" s="64"/>
      <c r="D49" s="84">
        <v>119626</v>
      </c>
      <c r="E49" s="84">
        <v>25265</v>
      </c>
    </row>
    <row r="50" spans="2:5" s="53" customFormat="1" ht="13.5" thickBot="1">
      <c r="B50" s="54" t="s">
        <v>14</v>
      </c>
      <c r="C50" s="55" t="s">
        <v>21</v>
      </c>
      <c r="D50" s="85">
        <v>5000</v>
      </c>
      <c r="E50" s="85"/>
    </row>
    <row r="51" spans="2:5" ht="13.5" thickBot="1">
      <c r="B51" s="86" t="s">
        <v>13</v>
      </c>
      <c r="C51" s="87"/>
      <c r="D51" s="88">
        <v>5000</v>
      </c>
      <c r="E51" s="88"/>
    </row>
    <row r="52" spans="2:5" ht="13.5" thickBot="1">
      <c r="B52" s="89" t="s">
        <v>204</v>
      </c>
      <c r="C52" s="90"/>
      <c r="D52" s="91"/>
      <c r="E52" s="92"/>
    </row>
    <row r="53" spans="2:5" s="53" customFormat="1" ht="16.5" thickBot="1">
      <c r="B53" s="93" t="s">
        <v>40</v>
      </c>
      <c r="C53" s="94" t="s">
        <v>21</v>
      </c>
      <c r="D53" s="95">
        <f>D11+D15+D19+D23+D26+D31+D38+D44+D50+D52</f>
        <v>2915269</v>
      </c>
      <c r="E53" s="95">
        <f>E11+E15+E19+E23+E26+E31+E38+E44+E50+E52</f>
        <v>503004</v>
      </c>
    </row>
    <row r="54" spans="2:5" ht="15.75">
      <c r="B54" s="96"/>
      <c r="C54" s="97"/>
      <c r="D54" s="98"/>
      <c r="E54" s="98"/>
    </row>
    <row r="55" spans="2:5" ht="15.75">
      <c r="B55" s="96"/>
      <c r="C55" s="97"/>
      <c r="D55" s="98"/>
      <c r="E55" s="98"/>
    </row>
    <row r="56" spans="2:5" ht="15.75">
      <c r="B56" s="96"/>
      <c r="C56" s="97"/>
      <c r="D56" s="98"/>
      <c r="E56" s="98"/>
    </row>
    <row r="57" spans="2:5" s="99" customFormat="1" ht="15.75">
      <c r="B57" s="100"/>
      <c r="C57" s="101"/>
      <c r="D57" s="102"/>
      <c r="E57" s="102"/>
    </row>
    <row r="58" spans="2:5" s="99" customFormat="1" ht="12.75">
      <c r="B58" s="103"/>
      <c r="D58" s="104"/>
      <c r="E58" s="104"/>
    </row>
    <row r="59" spans="2:5" s="105" customFormat="1" ht="12.75">
      <c r="B59" s="106"/>
      <c r="C59" s="107"/>
      <c r="D59" s="108"/>
      <c r="E59" s="108"/>
    </row>
    <row r="60" spans="1:2" ht="13.5">
      <c r="A60" s="109"/>
      <c r="B60" s="109"/>
    </row>
    <row r="61" spans="1:2" ht="13.5">
      <c r="A61" s="109"/>
      <c r="B61" s="109"/>
    </row>
    <row r="62" spans="2:5" s="99" customFormat="1" ht="12.75">
      <c r="B62" s="110"/>
      <c r="C62" s="97"/>
      <c r="D62" s="98"/>
      <c r="E62" s="98"/>
    </row>
    <row r="63" spans="2:5" s="99" customFormat="1" ht="12.75">
      <c r="B63" s="110"/>
      <c r="C63" s="97"/>
      <c r="D63" s="98"/>
      <c r="E63" s="98"/>
    </row>
    <row r="64" spans="2:5" s="99" customFormat="1" ht="12.75">
      <c r="B64" s="110"/>
      <c r="C64" s="97"/>
      <c r="D64" s="98"/>
      <c r="E64" s="98"/>
    </row>
    <row r="65" spans="2:5" s="99" customFormat="1" ht="12.75">
      <c r="B65" s="110"/>
      <c r="C65" s="97"/>
      <c r="D65" s="98"/>
      <c r="E65" s="98"/>
    </row>
    <row r="66" spans="2:5" s="99" customFormat="1" ht="12.75">
      <c r="B66" s="110"/>
      <c r="C66" s="97"/>
      <c r="D66" s="98"/>
      <c r="E66" s="98"/>
    </row>
    <row r="67" spans="2:5" s="99" customFormat="1" ht="12.75">
      <c r="B67" s="110"/>
      <c r="C67" s="97"/>
      <c r="D67" s="98"/>
      <c r="E67" s="98"/>
    </row>
    <row r="68" spans="2:5" s="99" customFormat="1" ht="12.75">
      <c r="B68" s="111"/>
      <c r="C68" s="112"/>
      <c r="D68" s="98"/>
      <c r="E68" s="98"/>
    </row>
    <row r="69" spans="2:5" s="99" customFormat="1" ht="12.75">
      <c r="B69" s="111"/>
      <c r="C69" s="112"/>
      <c r="D69" s="98"/>
      <c r="E69" s="98"/>
    </row>
    <row r="70" spans="2:5" s="99" customFormat="1" ht="12.75">
      <c r="B70" s="110"/>
      <c r="C70" s="97"/>
      <c r="D70" s="98"/>
      <c r="E70" s="98"/>
    </row>
    <row r="71" spans="2:5" s="113" customFormat="1" ht="12.75">
      <c r="B71" s="111"/>
      <c r="C71" s="112"/>
      <c r="D71" s="98"/>
      <c r="E71" s="98"/>
    </row>
    <row r="72" spans="2:5" s="99" customFormat="1" ht="12.75">
      <c r="B72" s="114"/>
      <c r="C72" s="112"/>
      <c r="D72" s="98"/>
      <c r="E72" s="98"/>
    </row>
    <row r="73" spans="2:5" s="99" customFormat="1" ht="12.75">
      <c r="B73" s="103"/>
      <c r="D73" s="104"/>
      <c r="E73" s="104"/>
    </row>
    <row r="74" spans="2:5" s="99" customFormat="1" ht="12.75">
      <c r="B74" s="103"/>
      <c r="D74" s="104"/>
      <c r="E74" s="104"/>
    </row>
    <row r="79" spans="4:5" ht="12.75">
      <c r="D79" s="40"/>
      <c r="E79" s="40"/>
    </row>
    <row r="80" ht="12.75">
      <c r="B80" s="115"/>
    </row>
  </sheetData>
  <sheetProtection password="B55E" sheet="1" objects="1" scenarios="1" selectLockedCells="1" selectUnlockedCells="1"/>
  <mergeCells count="7">
    <mergeCell ref="B5:E5"/>
    <mergeCell ref="D7:D8"/>
    <mergeCell ref="C1:E1"/>
    <mergeCell ref="E7:E8"/>
    <mergeCell ref="B3:E3"/>
    <mergeCell ref="B4:E4"/>
    <mergeCell ref="C2:E2"/>
  </mergeCells>
  <printOptions/>
  <pageMargins left="0.37" right="0.21" top="0.91" bottom="0.81" header="0" footer="0.21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D61"/>
  <sheetViews>
    <sheetView workbookViewId="0" topLeftCell="A1">
      <selection activeCell="K37" sqref="K37"/>
    </sheetView>
  </sheetViews>
  <sheetFormatPr defaultColWidth="9.140625" defaultRowHeight="12.75"/>
  <cols>
    <col min="1" max="1" width="9.7109375" style="41" customWidth="1"/>
    <col min="2" max="2" width="65.28125" style="41" customWidth="1"/>
    <col min="3" max="4" width="12.140625" style="41" bestFit="1" customWidth="1"/>
    <col min="5" max="16384" width="9.140625" style="41" customWidth="1"/>
  </cols>
  <sheetData>
    <row r="1" spans="3:4" ht="12.75" customHeight="1">
      <c r="C1" s="276" t="s">
        <v>88</v>
      </c>
      <c r="D1" s="276"/>
    </row>
    <row r="2" spans="1:4" ht="22.5" customHeight="1">
      <c r="A2" s="268" t="s">
        <v>322</v>
      </c>
      <c r="B2" s="270"/>
      <c r="C2" s="270"/>
      <c r="D2" s="270"/>
    </row>
    <row r="3" spans="1:4" ht="22.5" customHeight="1">
      <c r="A3" s="268" t="s">
        <v>85</v>
      </c>
      <c r="B3" s="270"/>
      <c r="C3" s="270"/>
      <c r="D3" s="270"/>
    </row>
    <row r="4" spans="1:4" ht="23.25" customHeight="1">
      <c r="A4" s="268" t="s">
        <v>346</v>
      </c>
      <c r="B4" s="270"/>
      <c r="C4" s="270"/>
      <c r="D4" s="270"/>
    </row>
    <row r="5" ht="13.5" thickBot="1"/>
    <row r="6" spans="1:212" ht="12.75">
      <c r="A6" s="116" t="s">
        <v>61</v>
      </c>
      <c r="B6" s="117" t="s">
        <v>39</v>
      </c>
      <c r="C6" s="118" t="s">
        <v>323</v>
      </c>
      <c r="D6" s="118" t="s">
        <v>323</v>
      </c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</row>
    <row r="7" spans="1:212" ht="13.5" thickBot="1">
      <c r="A7" s="121" t="s">
        <v>62</v>
      </c>
      <c r="B7" s="122" t="s">
        <v>60</v>
      </c>
      <c r="C7" s="123" t="s">
        <v>324</v>
      </c>
      <c r="D7" s="123" t="s">
        <v>325</v>
      </c>
      <c r="E7" s="124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</row>
    <row r="8" spans="1:212" ht="13.5" thickBot="1">
      <c r="A8" s="125"/>
      <c r="B8" s="126">
        <v>1</v>
      </c>
      <c r="C8" s="127">
        <v>2</v>
      </c>
      <c r="D8" s="127">
        <v>2</v>
      </c>
      <c r="E8" s="128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</row>
    <row r="9" spans="1:212" s="132" customFormat="1" ht="13.5" thickBot="1">
      <c r="A9" s="277" t="s">
        <v>63</v>
      </c>
      <c r="B9" s="278"/>
      <c r="C9" s="129">
        <f>C10+C11</f>
        <v>1221194</v>
      </c>
      <c r="D9" s="129">
        <f>D10+D11</f>
        <v>206597</v>
      </c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  <c r="GV9" s="131"/>
      <c r="GW9" s="131"/>
      <c r="GX9" s="131"/>
      <c r="GY9" s="131"/>
      <c r="GZ9" s="131"/>
      <c r="HA9" s="131"/>
      <c r="HB9" s="131"/>
      <c r="HC9" s="131"/>
      <c r="HD9" s="131"/>
    </row>
    <row r="10" spans="1:212" ht="12.75">
      <c r="A10" s="133">
        <v>101</v>
      </c>
      <c r="B10" s="134" t="s">
        <v>91</v>
      </c>
      <c r="C10" s="135">
        <v>1188674</v>
      </c>
      <c r="D10" s="135">
        <v>202628</v>
      </c>
      <c r="E10" s="136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</row>
    <row r="11" spans="1:212" ht="13.5" thickBot="1">
      <c r="A11" s="133">
        <v>102</v>
      </c>
      <c r="B11" s="134" t="s">
        <v>92</v>
      </c>
      <c r="C11" s="135">
        <v>32520</v>
      </c>
      <c r="D11" s="135">
        <v>3969</v>
      </c>
      <c r="E11" s="136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</row>
    <row r="12" spans="1:212" s="132" customFormat="1" ht="13.5" thickBot="1">
      <c r="A12" s="279" t="s">
        <v>64</v>
      </c>
      <c r="B12" s="280"/>
      <c r="C12" s="137">
        <f>C13+C14+C15+C16+C17</f>
        <v>286584</v>
      </c>
      <c r="D12" s="137">
        <f>D13+D14+D15+D16+D17</f>
        <v>33071</v>
      </c>
      <c r="E12" s="130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</row>
    <row r="13" spans="1:212" ht="12.75">
      <c r="A13" s="133">
        <v>201</v>
      </c>
      <c r="B13" s="134" t="s">
        <v>93</v>
      </c>
      <c r="C13" s="135">
        <v>59231</v>
      </c>
      <c r="D13" s="135">
        <v>10151</v>
      </c>
      <c r="E13" s="136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0"/>
      <c r="EF13" s="120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0"/>
      <c r="ES13" s="120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</row>
    <row r="14" spans="1:212" ht="12.75">
      <c r="A14" s="133">
        <v>202</v>
      </c>
      <c r="B14" s="138" t="s">
        <v>94</v>
      </c>
      <c r="C14" s="135">
        <v>39960</v>
      </c>
      <c r="D14" s="135">
        <v>3530</v>
      </c>
      <c r="E14" s="136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  <c r="EQ14" s="120"/>
      <c r="ER14" s="120"/>
      <c r="ES14" s="120"/>
      <c r="ET14" s="120"/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</row>
    <row r="15" spans="1:212" ht="12.75">
      <c r="A15" s="133">
        <v>205</v>
      </c>
      <c r="B15" s="138" t="s">
        <v>348</v>
      </c>
      <c r="C15" s="135">
        <v>68889</v>
      </c>
      <c r="D15" s="135">
        <v>3324</v>
      </c>
      <c r="E15" s="136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</row>
    <row r="16" spans="1:212" ht="12.75">
      <c r="A16" s="133">
        <v>208</v>
      </c>
      <c r="B16" s="134" t="s">
        <v>95</v>
      </c>
      <c r="C16" s="135">
        <v>37188</v>
      </c>
      <c r="D16" s="135">
        <v>30</v>
      </c>
      <c r="E16" s="136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</row>
    <row r="17" spans="1:212" ht="13.5" thickBot="1">
      <c r="A17" s="133">
        <v>209</v>
      </c>
      <c r="B17" s="138" t="s">
        <v>96</v>
      </c>
      <c r="C17" s="135">
        <v>81316</v>
      </c>
      <c r="D17" s="135">
        <v>16036</v>
      </c>
      <c r="E17" s="136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</row>
    <row r="18" spans="1:212" s="132" customFormat="1" ht="13.5" thickBot="1">
      <c r="A18" s="279" t="s">
        <v>65</v>
      </c>
      <c r="B18" s="281"/>
      <c r="C18" s="137">
        <f>C19+C20+C21+C22</f>
        <v>295336</v>
      </c>
      <c r="D18" s="137">
        <f>D19+D20+D21+D22</f>
        <v>45699</v>
      </c>
      <c r="E18" s="130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</row>
    <row r="19" spans="1:212" ht="15" customHeight="1">
      <c r="A19" s="139">
        <v>551</v>
      </c>
      <c r="B19" s="140" t="s">
        <v>347</v>
      </c>
      <c r="C19" s="135">
        <v>166506</v>
      </c>
      <c r="D19" s="135">
        <v>25302</v>
      </c>
      <c r="E19" s="136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</row>
    <row r="20" spans="1:212" ht="12.75">
      <c r="A20" s="139">
        <v>552</v>
      </c>
      <c r="B20" s="140" t="s">
        <v>97</v>
      </c>
      <c r="C20" s="135">
        <v>21499</v>
      </c>
      <c r="D20" s="135">
        <v>3941</v>
      </c>
      <c r="E20" s="136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  <c r="ED20" s="120"/>
      <c r="EE20" s="120"/>
      <c r="EF20" s="120"/>
      <c r="EG20" s="120"/>
      <c r="EH20" s="120"/>
      <c r="EI20" s="120"/>
      <c r="EJ20" s="120"/>
      <c r="EK20" s="120"/>
      <c r="EL20" s="120"/>
      <c r="EM20" s="120"/>
      <c r="EN20" s="120"/>
      <c r="EO20" s="120"/>
      <c r="EP20" s="120"/>
      <c r="EQ20" s="120"/>
      <c r="ER20" s="120"/>
      <c r="ES20" s="120"/>
      <c r="ET20" s="120"/>
      <c r="EU20" s="120"/>
      <c r="EV20" s="120"/>
      <c r="EW20" s="120"/>
      <c r="EX20" s="120"/>
      <c r="EY20" s="120"/>
      <c r="EZ20" s="120"/>
      <c r="FA20" s="120"/>
      <c r="FB20" s="120"/>
      <c r="FC20" s="12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</row>
    <row r="21" spans="1:212" ht="12.75">
      <c r="A21" s="139">
        <v>560</v>
      </c>
      <c r="B21" s="140" t="s">
        <v>98</v>
      </c>
      <c r="C21" s="135">
        <v>68479</v>
      </c>
      <c r="D21" s="135">
        <v>11399</v>
      </c>
      <c r="E21" s="136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</row>
    <row r="22" spans="1:212" ht="13.5" thickBot="1">
      <c r="A22" s="139">
        <v>580</v>
      </c>
      <c r="B22" s="140" t="s">
        <v>99</v>
      </c>
      <c r="C22" s="135">
        <v>38852</v>
      </c>
      <c r="D22" s="135">
        <v>5057</v>
      </c>
      <c r="E22" s="136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</row>
    <row r="23" spans="1:212" s="132" customFormat="1" ht="13.5" thickBot="1">
      <c r="A23" s="279" t="s">
        <v>66</v>
      </c>
      <c r="B23" s="280"/>
      <c r="C23" s="137">
        <f>C24+C25+C26+C27+C28+C29+C30+C31+C32+C33+C34</f>
        <v>720877</v>
      </c>
      <c r="D23" s="137">
        <f>D24+D25+D26+D27+D28+D29+D30+D31+D32+D33+D34</f>
        <v>185572</v>
      </c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</row>
    <row r="24" spans="1:212" ht="12.75">
      <c r="A24" s="141">
        <v>1011</v>
      </c>
      <c r="B24" s="142" t="s">
        <v>67</v>
      </c>
      <c r="C24" s="143">
        <v>144786</v>
      </c>
      <c r="D24" s="143">
        <v>29023</v>
      </c>
      <c r="E24" s="136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</row>
    <row r="25" spans="1:212" ht="12.75">
      <c r="A25" s="133">
        <v>1012</v>
      </c>
      <c r="B25" s="138" t="s">
        <v>68</v>
      </c>
      <c r="C25" s="143">
        <v>308</v>
      </c>
      <c r="D25" s="143">
        <v>103</v>
      </c>
      <c r="E25" s="136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  <c r="ED25" s="120"/>
      <c r="EE25" s="120"/>
      <c r="EF25" s="120"/>
      <c r="EG25" s="120"/>
      <c r="EH25" s="120"/>
      <c r="EI25" s="120"/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</row>
    <row r="26" spans="1:212" ht="12.75">
      <c r="A26" s="133">
        <v>1013</v>
      </c>
      <c r="B26" s="138" t="s">
        <v>69</v>
      </c>
      <c r="C26" s="143">
        <v>29900</v>
      </c>
      <c r="D26" s="143"/>
      <c r="E26" s="136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  <c r="ED26" s="120"/>
      <c r="EE26" s="120"/>
      <c r="EF26" s="120"/>
      <c r="EG26" s="120"/>
      <c r="EH26" s="120"/>
      <c r="EI26" s="120"/>
      <c r="EJ26" s="120"/>
      <c r="EK26" s="120"/>
      <c r="EL26" s="120"/>
      <c r="EM26" s="120"/>
      <c r="EN26" s="120"/>
      <c r="EO26" s="120"/>
      <c r="EP26" s="120"/>
      <c r="EQ26" s="120"/>
      <c r="ER26" s="120"/>
      <c r="ES26" s="120"/>
      <c r="ET26" s="120"/>
      <c r="EU26" s="120"/>
      <c r="EV26" s="120"/>
      <c r="EW26" s="120"/>
      <c r="EX26" s="120"/>
      <c r="EY26" s="120"/>
      <c r="EZ26" s="120"/>
      <c r="FA26" s="120"/>
      <c r="FB26" s="120"/>
      <c r="FC26" s="12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</row>
    <row r="27" spans="1:212" ht="12.75">
      <c r="A27" s="133">
        <v>1015</v>
      </c>
      <c r="B27" s="138" t="s">
        <v>70</v>
      </c>
      <c r="C27" s="143">
        <v>78230</v>
      </c>
      <c r="D27" s="143">
        <v>7593</v>
      </c>
      <c r="E27" s="136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  <c r="ED27" s="120"/>
      <c r="EE27" s="120"/>
      <c r="EF27" s="120"/>
      <c r="EG27" s="120"/>
      <c r="EH27" s="120"/>
      <c r="EI27" s="120"/>
      <c r="EJ27" s="120"/>
      <c r="EK27" s="120"/>
      <c r="EL27" s="120"/>
      <c r="EM27" s="120"/>
      <c r="EN27" s="120"/>
      <c r="EO27" s="120"/>
      <c r="EP27" s="120"/>
      <c r="EQ27" s="120"/>
      <c r="ER27" s="120"/>
      <c r="ES27" s="120"/>
      <c r="ET27" s="120"/>
      <c r="EU27" s="120"/>
      <c r="EV27" s="120"/>
      <c r="EW27" s="120"/>
      <c r="EX27" s="120"/>
      <c r="EY27" s="120"/>
      <c r="EZ27" s="120"/>
      <c r="FA27" s="120"/>
      <c r="FB27" s="120"/>
      <c r="FC27" s="12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</row>
    <row r="28" spans="1:212" ht="12.75">
      <c r="A28" s="133">
        <v>1016</v>
      </c>
      <c r="B28" s="138" t="s">
        <v>71</v>
      </c>
      <c r="C28" s="143">
        <v>265298</v>
      </c>
      <c r="D28" s="143">
        <v>76579</v>
      </c>
      <c r="E28" s="136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0"/>
      <c r="EZ28" s="120"/>
      <c r="FA28" s="120"/>
      <c r="FB28" s="120"/>
      <c r="FC28" s="120"/>
      <c r="FD28" s="120"/>
      <c r="FE28" s="120"/>
      <c r="FF28" s="120"/>
      <c r="FG28" s="120"/>
      <c r="FH28" s="120"/>
      <c r="FI28" s="120"/>
      <c r="FJ28" s="120"/>
      <c r="FK28" s="120"/>
      <c r="FL28" s="120"/>
      <c r="FM28" s="120"/>
      <c r="FN28" s="120"/>
      <c r="FO28" s="120"/>
      <c r="FP28" s="120"/>
      <c r="FQ28" s="120"/>
      <c r="FR28" s="120"/>
      <c r="FS28" s="120"/>
      <c r="FT28" s="120"/>
      <c r="FU28" s="120"/>
      <c r="FV28" s="120"/>
      <c r="FW28" s="120"/>
      <c r="FX28" s="120"/>
      <c r="FY28" s="120"/>
      <c r="FZ28" s="120"/>
      <c r="GA28" s="120"/>
      <c r="GB28" s="120"/>
      <c r="GC28" s="120"/>
      <c r="GD28" s="120"/>
      <c r="GE28" s="120"/>
      <c r="GF28" s="120"/>
      <c r="GG28" s="120"/>
      <c r="GH28" s="120"/>
      <c r="GI28" s="120"/>
      <c r="GJ28" s="120"/>
      <c r="GK28" s="120"/>
      <c r="GL28" s="120"/>
      <c r="GM28" s="120"/>
      <c r="GN28" s="120"/>
      <c r="GO28" s="120"/>
      <c r="GP28" s="120"/>
      <c r="GQ28" s="120"/>
      <c r="GR28" s="120"/>
      <c r="GS28" s="120"/>
      <c r="GT28" s="120"/>
      <c r="GU28" s="120"/>
      <c r="GV28" s="120"/>
      <c r="GW28" s="120"/>
      <c r="GX28" s="120"/>
      <c r="GY28" s="120"/>
      <c r="GZ28" s="120"/>
      <c r="HA28" s="120"/>
      <c r="HB28" s="120"/>
      <c r="HC28" s="120"/>
      <c r="HD28" s="120"/>
    </row>
    <row r="29" spans="1:212" ht="12.75">
      <c r="A29" s="144">
        <v>1020</v>
      </c>
      <c r="B29" s="134" t="s">
        <v>100</v>
      </c>
      <c r="C29" s="143">
        <v>125759</v>
      </c>
      <c r="D29" s="143">
        <v>55229</v>
      </c>
      <c r="E29" s="136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  <c r="ED29" s="120"/>
      <c r="EE29" s="120"/>
      <c r="EF29" s="120"/>
      <c r="EG29" s="120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0"/>
      <c r="FF29" s="120"/>
      <c r="FG29" s="120"/>
      <c r="FH29" s="120"/>
      <c r="FI29" s="120"/>
      <c r="FJ29" s="120"/>
      <c r="FK29" s="120"/>
      <c r="FL29" s="120"/>
      <c r="FM29" s="120"/>
      <c r="FN29" s="120"/>
      <c r="FO29" s="120"/>
      <c r="FP29" s="120"/>
      <c r="FQ29" s="120"/>
      <c r="FR29" s="120"/>
      <c r="FS29" s="120"/>
      <c r="FT29" s="120"/>
      <c r="FU29" s="120"/>
      <c r="FV29" s="120"/>
      <c r="FW29" s="120"/>
      <c r="FX29" s="120"/>
      <c r="FY29" s="120"/>
      <c r="FZ29" s="120"/>
      <c r="GA29" s="120"/>
      <c r="GB29" s="120"/>
      <c r="GC29" s="120"/>
      <c r="GD29" s="120"/>
      <c r="GE29" s="120"/>
      <c r="GF29" s="120"/>
      <c r="GG29" s="120"/>
      <c r="GH29" s="120"/>
      <c r="GI29" s="120"/>
      <c r="GJ29" s="120"/>
      <c r="GK29" s="120"/>
      <c r="GL29" s="120"/>
      <c r="GM29" s="120"/>
      <c r="GN29" s="120"/>
      <c r="GO29" s="120"/>
      <c r="GP29" s="120"/>
      <c r="GQ29" s="120"/>
      <c r="GR29" s="120"/>
      <c r="GS29" s="120"/>
      <c r="GT29" s="120"/>
      <c r="GU29" s="120"/>
      <c r="GV29" s="120"/>
      <c r="GW29" s="120"/>
      <c r="GX29" s="120"/>
      <c r="GY29" s="120"/>
      <c r="GZ29" s="120"/>
      <c r="HA29" s="120"/>
      <c r="HB29" s="120"/>
      <c r="HC29" s="120"/>
      <c r="HD29" s="120"/>
    </row>
    <row r="30" spans="1:212" ht="12.75">
      <c r="A30" s="144">
        <v>1030</v>
      </c>
      <c r="B30" s="138" t="s">
        <v>72</v>
      </c>
      <c r="C30" s="143">
        <v>37047</v>
      </c>
      <c r="D30" s="143">
        <v>10706</v>
      </c>
      <c r="E30" s="136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/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/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/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</row>
    <row r="31" spans="1:212" ht="12.75">
      <c r="A31" s="133">
        <v>1051</v>
      </c>
      <c r="B31" s="138" t="s">
        <v>101</v>
      </c>
      <c r="C31" s="143">
        <v>8550</v>
      </c>
      <c r="D31" s="143">
        <v>449</v>
      </c>
      <c r="E31" s="136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/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120"/>
      <c r="FY31" s="120"/>
      <c r="FZ31" s="120"/>
      <c r="GA31" s="120"/>
      <c r="GB31" s="120"/>
      <c r="GC31" s="120"/>
      <c r="GD31" s="120"/>
      <c r="GE31" s="120"/>
      <c r="GF31" s="120"/>
      <c r="GG31" s="120"/>
      <c r="GH31" s="120"/>
      <c r="GI31" s="120"/>
      <c r="GJ31" s="120"/>
      <c r="GK31" s="120"/>
      <c r="GL31" s="120"/>
      <c r="GM31" s="120"/>
      <c r="GN31" s="120"/>
      <c r="GO31" s="120"/>
      <c r="GP31" s="120"/>
      <c r="GQ31" s="120"/>
      <c r="GR31" s="120"/>
      <c r="GS31" s="120"/>
      <c r="GT31" s="120"/>
      <c r="GU31" s="120"/>
      <c r="GV31" s="120"/>
      <c r="GW31" s="120"/>
      <c r="GX31" s="120"/>
      <c r="GY31" s="120"/>
      <c r="GZ31" s="120"/>
      <c r="HA31" s="120"/>
      <c r="HB31" s="120"/>
      <c r="HC31" s="120"/>
      <c r="HD31" s="120"/>
    </row>
    <row r="32" spans="1:212" ht="12.75">
      <c r="A32" s="133">
        <v>1062</v>
      </c>
      <c r="B32" s="134" t="s">
        <v>102</v>
      </c>
      <c r="C32" s="143">
        <v>17713</v>
      </c>
      <c r="D32" s="143">
        <v>5740</v>
      </c>
      <c r="E32" s="136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0"/>
      <c r="GA32" s="120"/>
      <c r="GB32" s="120"/>
      <c r="GC32" s="120"/>
      <c r="GD32" s="120"/>
      <c r="GE32" s="120"/>
      <c r="GF32" s="120"/>
      <c r="GG32" s="120"/>
      <c r="GH32" s="120"/>
      <c r="GI32" s="120"/>
      <c r="GJ32" s="120"/>
      <c r="GK32" s="120"/>
      <c r="GL32" s="120"/>
      <c r="GM32" s="120"/>
      <c r="GN32" s="120"/>
      <c r="GO32" s="120"/>
      <c r="GP32" s="120"/>
      <c r="GQ32" s="120"/>
      <c r="GR32" s="120"/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</row>
    <row r="33" spans="1:212" ht="12.75">
      <c r="A33" s="133">
        <v>1092</v>
      </c>
      <c r="B33" s="138" t="s">
        <v>73</v>
      </c>
      <c r="C33" s="143">
        <v>2000</v>
      </c>
      <c r="D33" s="143"/>
      <c r="E33" s="136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  <c r="ED33" s="120"/>
      <c r="EE33" s="120"/>
      <c r="EF33" s="120"/>
      <c r="EG33" s="120"/>
      <c r="EH33" s="120"/>
      <c r="EI33" s="120"/>
      <c r="EJ33" s="120"/>
      <c r="EK33" s="120"/>
      <c r="EL33" s="120"/>
      <c r="EM33" s="120"/>
      <c r="EN33" s="120"/>
      <c r="EO33" s="120"/>
      <c r="EP33" s="120"/>
      <c r="EQ33" s="120"/>
      <c r="ER33" s="120"/>
      <c r="ES33" s="120"/>
      <c r="ET33" s="120"/>
      <c r="EU33" s="120"/>
      <c r="EV33" s="120"/>
      <c r="EW33" s="120"/>
      <c r="EX33" s="120"/>
      <c r="EY33" s="120"/>
      <c r="EZ33" s="120"/>
      <c r="FA33" s="120"/>
      <c r="FB33" s="120"/>
      <c r="FC33" s="120"/>
      <c r="FD33" s="120"/>
      <c r="FE33" s="120"/>
      <c r="FF33" s="120"/>
      <c r="FG33" s="120"/>
      <c r="FH33" s="120"/>
      <c r="FI33" s="120"/>
      <c r="FJ33" s="120"/>
      <c r="FK33" s="120"/>
      <c r="FL33" s="120"/>
      <c r="FM33" s="120"/>
      <c r="FN33" s="120"/>
      <c r="FO33" s="120"/>
      <c r="FP33" s="120"/>
      <c r="FQ33" s="120"/>
      <c r="FR33" s="120"/>
      <c r="FS33" s="120"/>
      <c r="FT33" s="120"/>
      <c r="FU33" s="120"/>
      <c r="FV33" s="120"/>
      <c r="FW33" s="120"/>
      <c r="FX33" s="120"/>
      <c r="FY33" s="120"/>
      <c r="FZ33" s="120"/>
      <c r="GA33" s="120"/>
      <c r="GB33" s="120"/>
      <c r="GC33" s="120"/>
      <c r="GD33" s="120"/>
      <c r="GE33" s="120"/>
      <c r="GF33" s="120"/>
      <c r="GG33" s="120"/>
      <c r="GH33" s="120"/>
      <c r="GI33" s="120"/>
      <c r="GJ33" s="120"/>
      <c r="GK33" s="120"/>
      <c r="GL33" s="120"/>
      <c r="GM33" s="120"/>
      <c r="GN33" s="120"/>
      <c r="GO33" s="120"/>
      <c r="GP33" s="120"/>
      <c r="GQ33" s="120"/>
      <c r="GR33" s="120"/>
      <c r="GS33" s="120"/>
      <c r="GT33" s="120"/>
      <c r="GU33" s="120"/>
      <c r="GV33" s="120"/>
      <c r="GW33" s="120"/>
      <c r="GX33" s="120"/>
      <c r="GY33" s="120"/>
      <c r="GZ33" s="120"/>
      <c r="HA33" s="120"/>
      <c r="HB33" s="120"/>
      <c r="HC33" s="120"/>
      <c r="HD33" s="120"/>
    </row>
    <row r="34" spans="1:212" ht="13.5" thickBot="1">
      <c r="A34" s="145">
        <v>1098</v>
      </c>
      <c r="B34" s="146" t="s">
        <v>74</v>
      </c>
      <c r="C34" s="143">
        <v>11286</v>
      </c>
      <c r="D34" s="143">
        <v>150</v>
      </c>
      <c r="E34" s="136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0"/>
      <c r="FF34" s="120"/>
      <c r="FG34" s="120"/>
      <c r="FH34" s="120"/>
      <c r="FI34" s="120"/>
      <c r="FJ34" s="120"/>
      <c r="FK34" s="120"/>
      <c r="FL34" s="120"/>
      <c r="FM34" s="120"/>
      <c r="FN34" s="120"/>
      <c r="FO34" s="120"/>
      <c r="FP34" s="120"/>
      <c r="FQ34" s="120"/>
      <c r="FR34" s="120"/>
      <c r="FS34" s="120"/>
      <c r="FT34" s="120"/>
      <c r="FU34" s="120"/>
      <c r="FV34" s="120"/>
      <c r="FW34" s="120"/>
      <c r="FX34" s="120"/>
      <c r="FY34" s="120"/>
      <c r="FZ34" s="120"/>
      <c r="GA34" s="120"/>
      <c r="GB34" s="120"/>
      <c r="GC34" s="120"/>
      <c r="GD34" s="120"/>
      <c r="GE34" s="120"/>
      <c r="GF34" s="120"/>
      <c r="GG34" s="120"/>
      <c r="GH34" s="120"/>
      <c r="GI34" s="120"/>
      <c r="GJ34" s="120"/>
      <c r="GK34" s="120"/>
      <c r="GL34" s="120"/>
      <c r="GM34" s="120"/>
      <c r="GN34" s="120"/>
      <c r="GO34" s="120"/>
      <c r="GP34" s="120"/>
      <c r="GQ34" s="120"/>
      <c r="GR34" s="120"/>
      <c r="GS34" s="120"/>
      <c r="GT34" s="120"/>
      <c r="GU34" s="120"/>
      <c r="GV34" s="120"/>
      <c r="GW34" s="120"/>
      <c r="GX34" s="120"/>
      <c r="GY34" s="120"/>
      <c r="GZ34" s="120"/>
      <c r="HA34" s="120"/>
      <c r="HB34" s="120"/>
      <c r="HC34" s="120"/>
      <c r="HD34" s="120"/>
    </row>
    <row r="35" spans="1:212" ht="13.5" thickBot="1">
      <c r="A35" s="147" t="s">
        <v>205</v>
      </c>
      <c r="B35" s="148" t="s">
        <v>206</v>
      </c>
      <c r="C35" s="143">
        <v>300</v>
      </c>
      <c r="D35" s="149">
        <v>4428</v>
      </c>
      <c r="E35" s="136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  <c r="ED35" s="120"/>
      <c r="EE35" s="120"/>
      <c r="EF35" s="120"/>
      <c r="EG35" s="120"/>
      <c r="EH35" s="120"/>
      <c r="EI35" s="120"/>
      <c r="EJ35" s="120"/>
      <c r="EK35" s="120"/>
      <c r="EL35" s="120"/>
      <c r="EM35" s="120"/>
      <c r="EN35" s="120"/>
      <c r="EO35" s="120"/>
      <c r="EP35" s="120"/>
      <c r="EQ35" s="120"/>
      <c r="ER35" s="120"/>
      <c r="ES35" s="120"/>
      <c r="ET35" s="120"/>
      <c r="EU35" s="120"/>
      <c r="EV35" s="120"/>
      <c r="EW35" s="120"/>
      <c r="EX35" s="120"/>
      <c r="EY35" s="120"/>
      <c r="EZ35" s="120"/>
      <c r="FA35" s="120"/>
      <c r="FB35" s="120"/>
      <c r="FC35" s="120"/>
      <c r="FD35" s="120"/>
      <c r="FE35" s="120"/>
      <c r="FF35" s="120"/>
      <c r="FG35" s="120"/>
      <c r="FH35" s="120"/>
      <c r="FI35" s="120"/>
      <c r="FJ35" s="120"/>
      <c r="FK35" s="120"/>
      <c r="FL35" s="120"/>
      <c r="FM35" s="120"/>
      <c r="FN35" s="120"/>
      <c r="FO35" s="120"/>
      <c r="FP35" s="120"/>
      <c r="FQ35" s="120"/>
      <c r="FR35" s="120"/>
      <c r="FS35" s="120"/>
      <c r="FT35" s="120"/>
      <c r="FU35" s="120"/>
      <c r="FV35" s="120"/>
      <c r="FW35" s="120"/>
      <c r="FX35" s="120"/>
      <c r="FY35" s="120"/>
      <c r="FZ35" s="120"/>
      <c r="GA35" s="120"/>
      <c r="GB35" s="120"/>
      <c r="GC35" s="120"/>
      <c r="GD35" s="120"/>
      <c r="GE35" s="120"/>
      <c r="GF35" s="120"/>
      <c r="GG35" s="120"/>
      <c r="GH35" s="120"/>
      <c r="GI35" s="120"/>
      <c r="GJ35" s="120"/>
      <c r="GK35" s="120"/>
      <c r="GL35" s="120"/>
      <c r="GM35" s="120"/>
      <c r="GN35" s="120"/>
      <c r="GO35" s="120"/>
      <c r="GP35" s="120"/>
      <c r="GQ35" s="120"/>
      <c r="GR35" s="120"/>
      <c r="GS35" s="120"/>
      <c r="GT35" s="120"/>
      <c r="GU35" s="120"/>
      <c r="GV35" s="120"/>
      <c r="GW35" s="120"/>
      <c r="GX35" s="120"/>
      <c r="GY35" s="120"/>
      <c r="GZ35" s="120"/>
      <c r="HA35" s="120"/>
      <c r="HB35" s="120"/>
      <c r="HC35" s="120"/>
      <c r="HD35" s="120"/>
    </row>
    <row r="36" spans="1:212" s="132" customFormat="1" ht="13.5" thickBot="1">
      <c r="A36" s="282" t="s">
        <v>75</v>
      </c>
      <c r="B36" s="283"/>
      <c r="C36" s="137">
        <f>C37</f>
        <v>5000</v>
      </c>
      <c r="D36" s="137">
        <f>D37</f>
        <v>0</v>
      </c>
      <c r="E36" s="130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131"/>
      <c r="GE36" s="131"/>
      <c r="GF36" s="131"/>
      <c r="GG36" s="131"/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</row>
    <row r="37" spans="1:212" ht="13.5" thickBot="1">
      <c r="A37" s="133">
        <v>2224</v>
      </c>
      <c r="B37" s="134" t="s">
        <v>103</v>
      </c>
      <c r="C37" s="135">
        <v>5000</v>
      </c>
      <c r="D37" s="135"/>
      <c r="E37" s="136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  <c r="ED37" s="120"/>
      <c r="EE37" s="120"/>
      <c r="EF37" s="120"/>
      <c r="EG37" s="120"/>
      <c r="EH37" s="120"/>
      <c r="EI37" s="120"/>
      <c r="EJ37" s="120"/>
      <c r="EK37" s="120"/>
      <c r="EL37" s="120"/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0"/>
      <c r="EX37" s="120"/>
      <c r="EY37" s="120"/>
      <c r="EZ37" s="120"/>
      <c r="FA37" s="120"/>
      <c r="FB37" s="120"/>
      <c r="FC37" s="120"/>
      <c r="FD37" s="120"/>
      <c r="FE37" s="120"/>
      <c r="FF37" s="120"/>
      <c r="FG37" s="120"/>
      <c r="FH37" s="120"/>
      <c r="FI37" s="120"/>
      <c r="FJ37" s="120"/>
      <c r="FK37" s="120"/>
      <c r="FL37" s="120"/>
      <c r="FM37" s="120"/>
      <c r="FN37" s="120"/>
      <c r="FO37" s="120"/>
      <c r="FP37" s="120"/>
      <c r="FQ37" s="120"/>
      <c r="FR37" s="120"/>
      <c r="FS37" s="120"/>
      <c r="FT37" s="120"/>
      <c r="FU37" s="120"/>
      <c r="FV37" s="120"/>
      <c r="FW37" s="120"/>
      <c r="FX37" s="120"/>
      <c r="FY37" s="120"/>
      <c r="FZ37" s="120"/>
      <c r="GA37" s="120"/>
      <c r="GB37" s="120"/>
      <c r="GC37" s="120"/>
      <c r="GD37" s="120"/>
      <c r="GE37" s="120"/>
      <c r="GF37" s="120"/>
      <c r="GG37" s="120"/>
      <c r="GH37" s="120"/>
      <c r="GI37" s="120"/>
      <c r="GJ37" s="120"/>
      <c r="GK37" s="120"/>
      <c r="GL37" s="120"/>
      <c r="GM37" s="120"/>
      <c r="GN37" s="120"/>
      <c r="GO37" s="120"/>
      <c r="GP37" s="120"/>
      <c r="GQ37" s="120"/>
      <c r="GR37" s="120"/>
      <c r="GS37" s="120"/>
      <c r="GT37" s="120"/>
      <c r="GU37" s="120"/>
      <c r="GV37" s="120"/>
      <c r="GW37" s="120"/>
      <c r="GX37" s="120"/>
      <c r="GY37" s="120"/>
      <c r="GZ37" s="120"/>
      <c r="HA37" s="120"/>
      <c r="HB37" s="120"/>
      <c r="HC37" s="120"/>
      <c r="HD37" s="120"/>
    </row>
    <row r="38" spans="1:212" s="132" customFormat="1" ht="13.5" thickBot="1">
      <c r="A38" s="282" t="s">
        <v>76</v>
      </c>
      <c r="B38" s="283"/>
      <c r="C38" s="137">
        <v>6090</v>
      </c>
      <c r="D38" s="137"/>
      <c r="E38" s="130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1"/>
      <c r="DU38" s="131"/>
      <c r="DV38" s="131"/>
      <c r="DW38" s="131"/>
      <c r="DX38" s="131"/>
      <c r="DY38" s="131"/>
      <c r="DZ38" s="131"/>
      <c r="EA38" s="131"/>
      <c r="EB38" s="131"/>
      <c r="EC38" s="131"/>
      <c r="ED38" s="131"/>
      <c r="EE38" s="131"/>
      <c r="EF38" s="131"/>
      <c r="EG38" s="131"/>
      <c r="EH38" s="131"/>
      <c r="EI38" s="131"/>
      <c r="EJ38" s="131"/>
      <c r="EK38" s="131"/>
      <c r="EL38" s="131"/>
      <c r="EM38" s="131"/>
      <c r="EN38" s="131"/>
      <c r="EO38" s="131"/>
      <c r="EP38" s="131"/>
      <c r="EQ38" s="131"/>
      <c r="ER38" s="131"/>
      <c r="ES38" s="131"/>
      <c r="ET38" s="131"/>
      <c r="EU38" s="131"/>
      <c r="EV38" s="131"/>
      <c r="EW38" s="131"/>
      <c r="EX38" s="131"/>
      <c r="EY38" s="131"/>
      <c r="EZ38" s="131"/>
      <c r="FA38" s="131"/>
      <c r="FB38" s="131"/>
      <c r="FC38" s="131"/>
      <c r="FD38" s="131"/>
      <c r="FE38" s="131"/>
      <c r="FF38" s="131"/>
      <c r="FG38" s="131"/>
      <c r="FH38" s="131"/>
      <c r="FI38" s="131"/>
      <c r="FJ38" s="131"/>
      <c r="FK38" s="131"/>
      <c r="FL38" s="131"/>
      <c r="FM38" s="131"/>
      <c r="FN38" s="131"/>
      <c r="FO38" s="131"/>
      <c r="FP38" s="131"/>
      <c r="FQ38" s="131"/>
      <c r="FR38" s="131"/>
      <c r="FS38" s="131"/>
      <c r="FT38" s="131"/>
      <c r="FU38" s="131"/>
      <c r="FV38" s="131"/>
      <c r="FW38" s="131"/>
      <c r="FX38" s="131"/>
      <c r="FY38" s="131"/>
      <c r="FZ38" s="131"/>
      <c r="GA38" s="131"/>
      <c r="GB38" s="131"/>
      <c r="GC38" s="131"/>
      <c r="GD38" s="131"/>
      <c r="GE38" s="131"/>
      <c r="GF38" s="131"/>
      <c r="GG38" s="131"/>
      <c r="GH38" s="131"/>
      <c r="GI38" s="131"/>
      <c r="GJ38" s="131"/>
      <c r="GK38" s="131"/>
      <c r="GL38" s="131"/>
      <c r="GM38" s="131"/>
      <c r="GN38" s="131"/>
      <c r="GO38" s="131"/>
      <c r="GP38" s="131"/>
      <c r="GQ38" s="131"/>
      <c r="GR38" s="131"/>
      <c r="GS38" s="131"/>
      <c r="GT38" s="131"/>
      <c r="GU38" s="131"/>
      <c r="GV38" s="131"/>
      <c r="GW38" s="131"/>
      <c r="GX38" s="131"/>
      <c r="GY38" s="131"/>
      <c r="GZ38" s="131"/>
      <c r="HA38" s="131"/>
      <c r="HB38" s="131"/>
      <c r="HC38" s="131"/>
      <c r="HD38" s="131"/>
    </row>
    <row r="39" spans="1:212" s="132" customFormat="1" ht="13.5" thickBot="1">
      <c r="A39" s="282" t="s">
        <v>77</v>
      </c>
      <c r="B39" s="283"/>
      <c r="C39" s="137">
        <f>C40</f>
        <v>11000</v>
      </c>
      <c r="D39" s="137">
        <f>D40+D41</f>
        <v>2165</v>
      </c>
      <c r="E39" s="130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1"/>
      <c r="DU39" s="131"/>
      <c r="DV39" s="131"/>
      <c r="DW39" s="131"/>
      <c r="DX39" s="131"/>
      <c r="DY39" s="131"/>
      <c r="DZ39" s="131"/>
      <c r="EA39" s="131"/>
      <c r="EB39" s="131"/>
      <c r="EC39" s="131"/>
      <c r="ED39" s="131"/>
      <c r="EE39" s="131"/>
      <c r="EF39" s="131"/>
      <c r="EG39" s="131"/>
      <c r="EH39" s="131"/>
      <c r="EI39" s="131"/>
      <c r="EJ39" s="131"/>
      <c r="EK39" s="131"/>
      <c r="EL39" s="131"/>
      <c r="EM39" s="131"/>
      <c r="EN39" s="131"/>
      <c r="EO39" s="131"/>
      <c r="EP39" s="131"/>
      <c r="EQ39" s="131"/>
      <c r="ER39" s="131"/>
      <c r="ES39" s="131"/>
      <c r="ET39" s="131"/>
      <c r="EU39" s="131"/>
      <c r="EV39" s="131"/>
      <c r="EW39" s="131"/>
      <c r="EX39" s="131"/>
      <c r="EY39" s="131"/>
      <c r="EZ39" s="131"/>
      <c r="FA39" s="131"/>
      <c r="FB39" s="131"/>
      <c r="FC39" s="131"/>
      <c r="FD39" s="131"/>
      <c r="FE39" s="131"/>
      <c r="FF39" s="131"/>
      <c r="FG39" s="131"/>
      <c r="FH39" s="131"/>
      <c r="FI39" s="131"/>
      <c r="FJ39" s="131"/>
      <c r="FK39" s="131"/>
      <c r="FL39" s="131"/>
      <c r="FM39" s="131"/>
      <c r="FN39" s="131"/>
      <c r="FO39" s="131"/>
      <c r="FP39" s="131"/>
      <c r="FQ39" s="131"/>
      <c r="FR39" s="131"/>
      <c r="FS39" s="131"/>
      <c r="FT39" s="131"/>
      <c r="FU39" s="131"/>
      <c r="FV39" s="131"/>
      <c r="FW39" s="131"/>
      <c r="FX39" s="131"/>
      <c r="FY39" s="131"/>
      <c r="FZ39" s="131"/>
      <c r="GA39" s="131"/>
      <c r="GB39" s="131"/>
      <c r="GC39" s="131"/>
      <c r="GD39" s="131"/>
      <c r="GE39" s="131"/>
      <c r="GF39" s="131"/>
      <c r="GG39" s="131"/>
      <c r="GH39" s="131"/>
      <c r="GI39" s="131"/>
      <c r="GJ39" s="131"/>
      <c r="GK39" s="131"/>
      <c r="GL39" s="131"/>
      <c r="GM39" s="131"/>
      <c r="GN39" s="131"/>
      <c r="GO39" s="131"/>
      <c r="GP39" s="131"/>
      <c r="GQ39" s="131"/>
      <c r="GR39" s="131"/>
      <c r="GS39" s="131"/>
      <c r="GT39" s="131"/>
      <c r="GU39" s="131"/>
      <c r="GV39" s="131"/>
      <c r="GW39" s="131"/>
      <c r="GX39" s="131"/>
      <c r="GY39" s="131"/>
      <c r="GZ39" s="131"/>
      <c r="HA39" s="131"/>
      <c r="HB39" s="131"/>
      <c r="HC39" s="131"/>
      <c r="HD39" s="131"/>
    </row>
    <row r="40" spans="1:212" ht="12.75">
      <c r="A40" s="133">
        <v>4214</v>
      </c>
      <c r="B40" s="134" t="s">
        <v>350</v>
      </c>
      <c r="C40" s="135">
        <v>11000</v>
      </c>
      <c r="D40" s="135">
        <v>885</v>
      </c>
      <c r="E40" s="136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120"/>
      <c r="FF40" s="120"/>
      <c r="FG40" s="120"/>
      <c r="FH40" s="120"/>
      <c r="FI40" s="120"/>
      <c r="FJ40" s="120"/>
      <c r="FK40" s="120"/>
      <c r="FL40" s="120"/>
      <c r="FM40" s="120"/>
      <c r="FN40" s="120"/>
      <c r="FO40" s="120"/>
      <c r="FP40" s="120"/>
      <c r="FQ40" s="120"/>
      <c r="FR40" s="120"/>
      <c r="FS40" s="120"/>
      <c r="FT40" s="120"/>
      <c r="FU40" s="120"/>
      <c r="FV40" s="120"/>
      <c r="FW40" s="120"/>
      <c r="FX40" s="120"/>
      <c r="FY40" s="120"/>
      <c r="FZ40" s="120"/>
      <c r="GA40" s="120"/>
      <c r="GB40" s="120"/>
      <c r="GC40" s="120"/>
      <c r="GD40" s="120"/>
      <c r="GE40" s="120"/>
      <c r="GF40" s="120"/>
      <c r="GG40" s="120"/>
      <c r="GH40" s="120"/>
      <c r="GI40" s="120"/>
      <c r="GJ40" s="120"/>
      <c r="GK40" s="120"/>
      <c r="GL40" s="120"/>
      <c r="GM40" s="120"/>
      <c r="GN40" s="120"/>
      <c r="GO40" s="120"/>
      <c r="GP40" s="120"/>
      <c r="GQ40" s="120"/>
      <c r="GR40" s="120"/>
      <c r="GS40" s="120"/>
      <c r="GT40" s="120"/>
      <c r="GU40" s="120"/>
      <c r="GV40" s="120"/>
      <c r="GW40" s="120"/>
      <c r="GX40" s="120"/>
      <c r="GY40" s="120"/>
      <c r="GZ40" s="120"/>
      <c r="HA40" s="120"/>
      <c r="HB40" s="120"/>
      <c r="HC40" s="120"/>
      <c r="HD40" s="120"/>
    </row>
    <row r="41" spans="1:212" ht="13.5" thickBot="1">
      <c r="A41" s="150" t="s">
        <v>326</v>
      </c>
      <c r="B41" s="134" t="s">
        <v>327</v>
      </c>
      <c r="C41" s="135"/>
      <c r="D41" s="135">
        <v>1280</v>
      </c>
      <c r="E41" s="136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  <c r="ED41" s="120"/>
      <c r="EE41" s="120"/>
      <c r="EF41" s="120"/>
      <c r="EG41" s="120"/>
      <c r="EH41" s="120"/>
      <c r="EI41" s="120"/>
      <c r="EJ41" s="120"/>
      <c r="EK41" s="120"/>
      <c r="EL41" s="120"/>
      <c r="EM41" s="120"/>
      <c r="EN41" s="120"/>
      <c r="EO41" s="120"/>
      <c r="EP41" s="120"/>
      <c r="EQ41" s="120"/>
      <c r="ER41" s="120"/>
      <c r="ES41" s="120"/>
      <c r="ET41" s="120"/>
      <c r="EU41" s="120"/>
      <c r="EV41" s="120"/>
      <c r="EW41" s="120"/>
      <c r="EX41" s="120"/>
      <c r="EY41" s="120"/>
      <c r="EZ41" s="120"/>
      <c r="FA41" s="120"/>
      <c r="FB41" s="120"/>
      <c r="FC41" s="120"/>
      <c r="FD41" s="120"/>
      <c r="FE41" s="120"/>
      <c r="FF41" s="120"/>
      <c r="FG41" s="120"/>
      <c r="FH41" s="120"/>
      <c r="FI41" s="120"/>
      <c r="FJ41" s="120"/>
      <c r="FK41" s="120"/>
      <c r="FL41" s="120"/>
      <c r="FM41" s="120"/>
      <c r="FN41" s="120"/>
      <c r="FO41" s="120"/>
      <c r="FP41" s="120"/>
      <c r="FQ41" s="120"/>
      <c r="FR41" s="120"/>
      <c r="FS41" s="120"/>
      <c r="FT41" s="120"/>
      <c r="FU41" s="120"/>
      <c r="FV41" s="120"/>
      <c r="FW41" s="120"/>
      <c r="FX41" s="120"/>
      <c r="FY41" s="120"/>
      <c r="FZ41" s="120"/>
      <c r="GA41" s="120"/>
      <c r="GB41" s="120"/>
      <c r="GC41" s="120"/>
      <c r="GD41" s="120"/>
      <c r="GE41" s="120"/>
      <c r="GF41" s="120"/>
      <c r="GG41" s="120"/>
      <c r="GH41" s="120"/>
      <c r="GI41" s="120"/>
      <c r="GJ41" s="120"/>
      <c r="GK41" s="120"/>
      <c r="GL41" s="120"/>
      <c r="GM41" s="120"/>
      <c r="GN41" s="120"/>
      <c r="GO41" s="120"/>
      <c r="GP41" s="120"/>
      <c r="GQ41" s="120"/>
      <c r="GR41" s="120"/>
      <c r="GS41" s="120"/>
      <c r="GT41" s="120"/>
      <c r="GU41" s="120"/>
      <c r="GV41" s="120"/>
      <c r="GW41" s="120"/>
      <c r="GX41" s="120"/>
      <c r="GY41" s="120"/>
      <c r="GZ41" s="120"/>
      <c r="HA41" s="120"/>
      <c r="HB41" s="120"/>
      <c r="HC41" s="120"/>
      <c r="HD41" s="120"/>
    </row>
    <row r="42" spans="1:212" s="132" customFormat="1" ht="13.5" thickBot="1">
      <c r="A42" s="282" t="s">
        <v>78</v>
      </c>
      <c r="B42" s="283"/>
      <c r="C42" s="137">
        <v>93416</v>
      </c>
      <c r="D42" s="137">
        <v>15340</v>
      </c>
      <c r="E42" s="130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1"/>
      <c r="DU42" s="131"/>
      <c r="DV42" s="131"/>
      <c r="DW42" s="131"/>
      <c r="DX42" s="131"/>
      <c r="DY42" s="131"/>
      <c r="DZ42" s="131"/>
      <c r="EA42" s="131"/>
      <c r="EB42" s="131"/>
      <c r="EC42" s="131"/>
      <c r="ED42" s="131"/>
      <c r="EE42" s="131"/>
      <c r="EF42" s="131"/>
      <c r="EG42" s="131"/>
      <c r="EH42" s="131"/>
      <c r="EI42" s="131"/>
      <c r="EJ42" s="131"/>
      <c r="EK42" s="131"/>
      <c r="EL42" s="131"/>
      <c r="EM42" s="131"/>
      <c r="EN42" s="131"/>
      <c r="EO42" s="131"/>
      <c r="EP42" s="131"/>
      <c r="EQ42" s="131"/>
      <c r="ER42" s="131"/>
      <c r="ES42" s="131"/>
      <c r="ET42" s="131"/>
      <c r="EU42" s="131"/>
      <c r="EV42" s="131"/>
      <c r="EW42" s="131"/>
      <c r="EX42" s="131"/>
      <c r="EY42" s="131"/>
      <c r="EZ42" s="131"/>
      <c r="FA42" s="131"/>
      <c r="FB42" s="131"/>
      <c r="FC42" s="131"/>
      <c r="FD42" s="131"/>
      <c r="FE42" s="131"/>
      <c r="FF42" s="131"/>
      <c r="FG42" s="131"/>
      <c r="FH42" s="131"/>
      <c r="FI42" s="131"/>
      <c r="FJ42" s="131"/>
      <c r="FK42" s="131"/>
      <c r="FL42" s="131"/>
      <c r="FM42" s="131"/>
      <c r="FN42" s="131"/>
      <c r="FO42" s="131"/>
      <c r="FP42" s="131"/>
      <c r="FQ42" s="131"/>
      <c r="FR42" s="131"/>
      <c r="FS42" s="131"/>
      <c r="FT42" s="131"/>
      <c r="FU42" s="131"/>
      <c r="FV42" s="131"/>
      <c r="FW42" s="131"/>
      <c r="FX42" s="131"/>
      <c r="FY42" s="131"/>
      <c r="FZ42" s="131"/>
      <c r="GA42" s="131"/>
      <c r="GB42" s="131"/>
      <c r="GC42" s="131"/>
      <c r="GD42" s="131"/>
      <c r="GE42" s="131"/>
      <c r="GF42" s="131"/>
      <c r="GG42" s="131"/>
      <c r="GH42" s="131"/>
      <c r="GI42" s="131"/>
      <c r="GJ42" s="131"/>
      <c r="GK42" s="131"/>
      <c r="GL42" s="131"/>
      <c r="GM42" s="131"/>
      <c r="GN42" s="131"/>
      <c r="GO42" s="131"/>
      <c r="GP42" s="131"/>
      <c r="GQ42" s="131"/>
      <c r="GR42" s="131"/>
      <c r="GS42" s="131"/>
      <c r="GT42" s="131"/>
      <c r="GU42" s="131"/>
      <c r="GV42" s="131"/>
      <c r="GW42" s="131"/>
      <c r="GX42" s="131"/>
      <c r="GY42" s="131"/>
      <c r="GZ42" s="131"/>
      <c r="HA42" s="131"/>
      <c r="HB42" s="131"/>
      <c r="HC42" s="131"/>
      <c r="HD42" s="131"/>
    </row>
    <row r="43" spans="1:212" s="132" customFormat="1" ht="13.5" thickBot="1">
      <c r="A43" s="286" t="s">
        <v>79</v>
      </c>
      <c r="B43" s="278"/>
      <c r="C43" s="137">
        <v>3540</v>
      </c>
      <c r="D43" s="137">
        <v>1060</v>
      </c>
      <c r="E43" s="130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</row>
    <row r="44" spans="1:212" s="132" customFormat="1" ht="13.5" thickBot="1">
      <c r="A44" s="284" t="s">
        <v>80</v>
      </c>
      <c r="B44" s="285"/>
      <c r="C44" s="137">
        <v>184300</v>
      </c>
      <c r="D44" s="137"/>
      <c r="E44" s="130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</row>
    <row r="45" spans="1:212" s="132" customFormat="1" ht="13.5" thickBot="1">
      <c r="A45" s="284" t="s">
        <v>81</v>
      </c>
      <c r="B45" s="285"/>
      <c r="C45" s="137">
        <f>C47+C48+C49+C46</f>
        <v>30000</v>
      </c>
      <c r="D45" s="137">
        <f>D47+D48+D49</f>
        <v>0</v>
      </c>
      <c r="E45" s="130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</row>
    <row r="46" spans="1:212" s="132" customFormat="1" ht="12.75">
      <c r="A46" s="151">
        <v>5204</v>
      </c>
      <c r="B46" s="152" t="s">
        <v>207</v>
      </c>
      <c r="C46" s="153">
        <v>10000</v>
      </c>
      <c r="D46" s="137"/>
      <c r="E46" s="130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1"/>
      <c r="DH46" s="13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1"/>
      <c r="DU46" s="131"/>
      <c r="DV46" s="131"/>
      <c r="DW46" s="131"/>
      <c r="DX46" s="131"/>
      <c r="DY46" s="131"/>
      <c r="DZ46" s="131"/>
      <c r="EA46" s="131"/>
      <c r="EB46" s="131"/>
      <c r="EC46" s="131"/>
      <c r="ED46" s="131"/>
      <c r="EE46" s="131"/>
      <c r="EF46" s="131"/>
      <c r="EG46" s="131"/>
      <c r="EH46" s="131"/>
      <c r="EI46" s="131"/>
      <c r="EJ46" s="131"/>
      <c r="EK46" s="131"/>
      <c r="EL46" s="131"/>
      <c r="EM46" s="131"/>
      <c r="EN46" s="131"/>
      <c r="EO46" s="131"/>
      <c r="EP46" s="131"/>
      <c r="EQ46" s="131"/>
      <c r="ER46" s="131"/>
      <c r="ES46" s="131"/>
      <c r="ET46" s="131"/>
      <c r="EU46" s="131"/>
      <c r="EV46" s="131"/>
      <c r="EW46" s="131"/>
      <c r="EX46" s="131"/>
      <c r="EY46" s="131"/>
      <c r="EZ46" s="131"/>
      <c r="FA46" s="131"/>
      <c r="FB46" s="131"/>
      <c r="FC46" s="131"/>
      <c r="FD46" s="131"/>
      <c r="FE46" s="131"/>
      <c r="FF46" s="131"/>
      <c r="FG46" s="131"/>
      <c r="FH46" s="131"/>
      <c r="FI46" s="131"/>
      <c r="FJ46" s="131"/>
      <c r="FK46" s="131"/>
      <c r="FL46" s="131"/>
      <c r="FM46" s="131"/>
      <c r="FN46" s="131"/>
      <c r="FO46" s="131"/>
      <c r="FP46" s="131"/>
      <c r="FQ46" s="131"/>
      <c r="FR46" s="131"/>
      <c r="FS46" s="131"/>
      <c r="FT46" s="131"/>
      <c r="FU46" s="131"/>
      <c r="FV46" s="131"/>
      <c r="FW46" s="131"/>
      <c r="FX46" s="131"/>
      <c r="FY46" s="131"/>
      <c r="FZ46" s="131"/>
      <c r="GA46" s="131"/>
      <c r="GB46" s="131"/>
      <c r="GC46" s="131"/>
      <c r="GD46" s="131"/>
      <c r="GE46" s="131"/>
      <c r="GF46" s="131"/>
      <c r="GG46" s="131"/>
      <c r="GH46" s="131"/>
      <c r="GI46" s="131"/>
      <c r="GJ46" s="131"/>
      <c r="GK46" s="131"/>
      <c r="GL46" s="131"/>
      <c r="GM46" s="131"/>
      <c r="GN46" s="131"/>
      <c r="GO46" s="131"/>
      <c r="GP46" s="131"/>
      <c r="GQ46" s="131"/>
      <c r="GR46" s="131"/>
      <c r="GS46" s="131"/>
      <c r="GT46" s="131"/>
      <c r="GU46" s="131"/>
      <c r="GV46" s="131"/>
      <c r="GW46" s="131"/>
      <c r="GX46" s="131"/>
      <c r="GY46" s="131"/>
      <c r="GZ46" s="131"/>
      <c r="HA46" s="131"/>
      <c r="HB46" s="131"/>
      <c r="HC46" s="131"/>
      <c r="HD46" s="131"/>
    </row>
    <row r="47" spans="1:212" ht="12.75">
      <c r="A47" s="151">
        <v>5206</v>
      </c>
      <c r="B47" s="152" t="s">
        <v>349</v>
      </c>
      <c r="C47" s="135">
        <v>20000</v>
      </c>
      <c r="D47" s="135"/>
      <c r="E47" s="136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0"/>
      <c r="FF47" s="120"/>
      <c r="FG47" s="120"/>
      <c r="FH47" s="120"/>
      <c r="FI47" s="120"/>
      <c r="FJ47" s="120"/>
      <c r="FK47" s="120"/>
      <c r="FL47" s="120"/>
      <c r="FM47" s="120"/>
      <c r="FN47" s="120"/>
      <c r="FO47" s="120"/>
      <c r="FP47" s="120"/>
      <c r="FQ47" s="120"/>
      <c r="FR47" s="120"/>
      <c r="FS47" s="120"/>
      <c r="FT47" s="120"/>
      <c r="FU47" s="120"/>
      <c r="FV47" s="120"/>
      <c r="FW47" s="120"/>
      <c r="FX47" s="120"/>
      <c r="FY47" s="120"/>
      <c r="FZ47" s="120"/>
      <c r="GA47" s="120"/>
      <c r="GB47" s="120"/>
      <c r="GC47" s="120"/>
      <c r="GD47" s="120"/>
      <c r="GE47" s="120"/>
      <c r="GF47" s="120"/>
      <c r="GG47" s="120"/>
      <c r="GH47" s="120"/>
      <c r="GI47" s="120"/>
      <c r="GJ47" s="120"/>
      <c r="GK47" s="120"/>
      <c r="GL47" s="120"/>
      <c r="GM47" s="120"/>
      <c r="GN47" s="120"/>
      <c r="GO47" s="120"/>
      <c r="GP47" s="120"/>
      <c r="GQ47" s="120"/>
      <c r="GR47" s="120"/>
      <c r="GS47" s="120"/>
      <c r="GT47" s="120"/>
      <c r="GU47" s="120"/>
      <c r="GV47" s="120"/>
      <c r="GW47" s="120"/>
      <c r="GX47" s="120"/>
      <c r="GY47" s="120"/>
      <c r="GZ47" s="120"/>
      <c r="HA47" s="120"/>
      <c r="HB47" s="120"/>
      <c r="HC47" s="120"/>
      <c r="HD47" s="120"/>
    </row>
    <row r="48" spans="1:212" ht="0.75" customHeight="1" thickBot="1">
      <c r="A48" s="154">
        <v>5203</v>
      </c>
      <c r="B48" s="155" t="s">
        <v>104</v>
      </c>
      <c r="C48" s="135"/>
      <c r="D48" s="135"/>
      <c r="E48" s="136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  <c r="ED48" s="120"/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0"/>
      <c r="EP48" s="120"/>
      <c r="EQ48" s="120"/>
      <c r="ER48" s="120"/>
      <c r="ES48" s="120"/>
      <c r="ET48" s="120"/>
      <c r="EU48" s="120"/>
      <c r="EV48" s="120"/>
      <c r="EW48" s="120"/>
      <c r="EX48" s="120"/>
      <c r="EY48" s="120"/>
      <c r="EZ48" s="120"/>
      <c r="FA48" s="120"/>
      <c r="FB48" s="120"/>
      <c r="FC48" s="120"/>
      <c r="FD48" s="120"/>
      <c r="FE48" s="120"/>
      <c r="FF48" s="120"/>
      <c r="FG48" s="120"/>
      <c r="FH48" s="120"/>
      <c r="FI48" s="120"/>
      <c r="FJ48" s="120"/>
      <c r="FK48" s="120"/>
      <c r="FL48" s="120"/>
      <c r="FM48" s="120"/>
      <c r="FN48" s="120"/>
      <c r="FO48" s="120"/>
      <c r="FP48" s="120"/>
      <c r="FQ48" s="120"/>
      <c r="FR48" s="120"/>
      <c r="FS48" s="120"/>
      <c r="FT48" s="120"/>
      <c r="FU48" s="120"/>
      <c r="FV48" s="120"/>
      <c r="FW48" s="120"/>
      <c r="FX48" s="120"/>
      <c r="FY48" s="120"/>
      <c r="FZ48" s="120"/>
      <c r="GA48" s="120"/>
      <c r="GB48" s="120"/>
      <c r="GC48" s="120"/>
      <c r="GD48" s="120"/>
      <c r="GE48" s="120"/>
      <c r="GF48" s="120"/>
      <c r="GG48" s="120"/>
      <c r="GH48" s="120"/>
      <c r="GI48" s="120"/>
      <c r="GJ48" s="120"/>
      <c r="GK48" s="120"/>
      <c r="GL48" s="120"/>
      <c r="GM48" s="120"/>
      <c r="GN48" s="120"/>
      <c r="GO48" s="120"/>
      <c r="GP48" s="120"/>
      <c r="GQ48" s="120"/>
      <c r="GR48" s="120"/>
      <c r="GS48" s="120"/>
      <c r="GT48" s="120"/>
      <c r="GU48" s="120"/>
      <c r="GV48" s="120"/>
      <c r="GW48" s="120"/>
      <c r="GX48" s="120"/>
      <c r="GY48" s="120"/>
      <c r="GZ48" s="120"/>
      <c r="HA48" s="120"/>
      <c r="HB48" s="120"/>
      <c r="HC48" s="120"/>
      <c r="HD48" s="120"/>
    </row>
    <row r="49" spans="1:212" ht="13.5" hidden="1" thickBot="1">
      <c r="A49" s="154">
        <v>5205</v>
      </c>
      <c r="B49" s="155" t="s">
        <v>105</v>
      </c>
      <c r="C49" s="135"/>
      <c r="D49" s="135"/>
      <c r="E49" s="136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  <c r="ED49" s="120"/>
      <c r="EE49" s="120"/>
      <c r="EF49" s="120"/>
      <c r="EG49" s="120"/>
      <c r="EH49" s="120"/>
      <c r="EI49" s="120"/>
      <c r="EJ49" s="120"/>
      <c r="EK49" s="120"/>
      <c r="EL49" s="120"/>
      <c r="EM49" s="120"/>
      <c r="EN49" s="120"/>
      <c r="EO49" s="120"/>
      <c r="EP49" s="120"/>
      <c r="EQ49" s="120"/>
      <c r="ER49" s="120"/>
      <c r="ES49" s="120"/>
      <c r="ET49" s="120"/>
      <c r="EU49" s="120"/>
      <c r="EV49" s="120"/>
      <c r="EW49" s="120"/>
      <c r="EX49" s="120"/>
      <c r="EY49" s="120"/>
      <c r="EZ49" s="120"/>
      <c r="FA49" s="120"/>
      <c r="FB49" s="120"/>
      <c r="FC49" s="120"/>
      <c r="FD49" s="120"/>
      <c r="FE49" s="120"/>
      <c r="FF49" s="120"/>
      <c r="FG49" s="120"/>
      <c r="FH49" s="120"/>
      <c r="FI49" s="120"/>
      <c r="FJ49" s="120"/>
      <c r="FK49" s="120"/>
      <c r="FL49" s="120"/>
      <c r="FM49" s="120"/>
      <c r="FN49" s="120"/>
      <c r="FO49" s="120"/>
      <c r="FP49" s="120"/>
      <c r="FQ49" s="120"/>
      <c r="FR49" s="120"/>
      <c r="FS49" s="120"/>
      <c r="FT49" s="120"/>
      <c r="FU49" s="120"/>
      <c r="FV49" s="120"/>
      <c r="FW49" s="120"/>
      <c r="FX49" s="120"/>
      <c r="FY49" s="120"/>
      <c r="FZ49" s="120"/>
      <c r="GA49" s="120"/>
      <c r="GB49" s="120"/>
      <c r="GC49" s="120"/>
      <c r="GD49" s="120"/>
      <c r="GE49" s="120"/>
      <c r="GF49" s="120"/>
      <c r="GG49" s="120"/>
      <c r="GH49" s="120"/>
      <c r="GI49" s="120"/>
      <c r="GJ49" s="120"/>
      <c r="GK49" s="120"/>
      <c r="GL49" s="120"/>
      <c r="GM49" s="120"/>
      <c r="GN49" s="120"/>
      <c r="GO49" s="120"/>
      <c r="GP49" s="120"/>
      <c r="GQ49" s="120"/>
      <c r="GR49" s="120"/>
      <c r="GS49" s="120"/>
      <c r="GT49" s="120"/>
      <c r="GU49" s="120"/>
      <c r="GV49" s="120"/>
      <c r="GW49" s="120"/>
      <c r="GX49" s="120"/>
      <c r="GY49" s="120"/>
      <c r="GZ49" s="120"/>
      <c r="HA49" s="120"/>
      <c r="HB49" s="120"/>
      <c r="HC49" s="120"/>
      <c r="HD49" s="120"/>
    </row>
    <row r="50" spans="1:212" s="132" customFormat="1" ht="13.5" thickBot="1">
      <c r="A50" s="284" t="s">
        <v>82</v>
      </c>
      <c r="B50" s="285"/>
      <c r="C50" s="137">
        <f>C51</f>
        <v>52332</v>
      </c>
      <c r="D50" s="137">
        <f>D51</f>
        <v>9072</v>
      </c>
      <c r="E50" s="130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1"/>
      <c r="DE50" s="131"/>
      <c r="DF50" s="131"/>
      <c r="DG50" s="131"/>
      <c r="DH50" s="131"/>
      <c r="DI50" s="131"/>
      <c r="DJ50" s="131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1"/>
      <c r="EV50" s="131"/>
      <c r="EW50" s="131"/>
      <c r="EX50" s="131"/>
      <c r="EY50" s="131"/>
      <c r="EZ50" s="131"/>
      <c r="FA50" s="131"/>
      <c r="FB50" s="131"/>
      <c r="FC50" s="131"/>
      <c r="FD50" s="131"/>
      <c r="FE50" s="131"/>
      <c r="FF50" s="131"/>
      <c r="FG50" s="131"/>
      <c r="FH50" s="131"/>
      <c r="FI50" s="131"/>
      <c r="FJ50" s="131"/>
      <c r="FK50" s="131"/>
      <c r="FL50" s="131"/>
      <c r="FM50" s="131"/>
      <c r="FN50" s="131"/>
      <c r="FO50" s="131"/>
      <c r="FP50" s="131"/>
      <c r="FQ50" s="131"/>
      <c r="FR50" s="131"/>
      <c r="FS50" s="131"/>
      <c r="FT50" s="131"/>
      <c r="FU50" s="131"/>
      <c r="FV50" s="131"/>
      <c r="FW50" s="131"/>
      <c r="FX50" s="131"/>
      <c r="FY50" s="131"/>
      <c r="FZ50" s="131"/>
      <c r="GA50" s="131"/>
      <c r="GB50" s="131"/>
      <c r="GC50" s="131"/>
      <c r="GD50" s="131"/>
      <c r="GE50" s="131"/>
      <c r="GF50" s="131"/>
      <c r="GG50" s="131"/>
      <c r="GH50" s="131"/>
      <c r="GI50" s="131"/>
      <c r="GJ50" s="131"/>
      <c r="GK50" s="131"/>
      <c r="GL50" s="131"/>
      <c r="GM50" s="131"/>
      <c r="GN50" s="131"/>
      <c r="GO50" s="131"/>
      <c r="GP50" s="131"/>
      <c r="GQ50" s="131"/>
      <c r="GR50" s="131"/>
      <c r="GS50" s="131"/>
      <c r="GT50" s="131"/>
      <c r="GU50" s="131"/>
      <c r="GV50" s="131"/>
      <c r="GW50" s="131"/>
      <c r="GX50" s="131"/>
      <c r="GY50" s="131"/>
      <c r="GZ50" s="131"/>
      <c r="HA50" s="131"/>
      <c r="HB50" s="131"/>
      <c r="HC50" s="131"/>
      <c r="HD50" s="131"/>
    </row>
    <row r="51" spans="1:212" ht="13.5" thickBot="1">
      <c r="A51" s="154">
        <v>5309</v>
      </c>
      <c r="B51" s="155" t="s">
        <v>106</v>
      </c>
      <c r="C51" s="135">
        <v>52332</v>
      </c>
      <c r="D51" s="135">
        <v>9072</v>
      </c>
      <c r="E51" s="136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  <c r="ED51" s="120"/>
      <c r="EE51" s="120"/>
      <c r="EF51" s="120"/>
      <c r="EG51" s="120"/>
      <c r="EH51" s="120"/>
      <c r="EI51" s="120"/>
      <c r="EJ51" s="120"/>
      <c r="EK51" s="120"/>
      <c r="EL51" s="120"/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/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/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/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</row>
    <row r="52" spans="1:212" s="132" customFormat="1" ht="13.5" thickBot="1">
      <c r="A52" s="284" t="s">
        <v>83</v>
      </c>
      <c r="B52" s="285"/>
      <c r="C52" s="137">
        <v>5300</v>
      </c>
      <c r="D52" s="137"/>
      <c r="E52" s="130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</row>
    <row r="53" spans="1:212" s="132" customFormat="1" ht="13.5" thickBot="1">
      <c r="A53" s="282" t="s">
        <v>204</v>
      </c>
      <c r="B53" s="283"/>
      <c r="C53" s="137"/>
      <c r="D53" s="137"/>
      <c r="E53" s="130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1"/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1"/>
      <c r="DH53" s="13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1"/>
      <c r="DU53" s="131"/>
      <c r="DV53" s="131"/>
      <c r="DW53" s="131"/>
      <c r="DX53" s="131"/>
      <c r="DY53" s="131"/>
      <c r="DZ53" s="131"/>
      <c r="EA53" s="131"/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1"/>
      <c r="FC53" s="131"/>
      <c r="FD53" s="131"/>
      <c r="FE53" s="131"/>
      <c r="FF53" s="131"/>
      <c r="FG53" s="131"/>
      <c r="FH53" s="131"/>
      <c r="FI53" s="131"/>
      <c r="FJ53" s="131"/>
      <c r="FK53" s="131"/>
      <c r="FL53" s="131"/>
      <c r="FM53" s="131"/>
      <c r="FN53" s="131"/>
      <c r="FO53" s="131"/>
      <c r="FP53" s="131"/>
      <c r="FQ53" s="131"/>
      <c r="FR53" s="131"/>
      <c r="FS53" s="131"/>
      <c r="FT53" s="131"/>
      <c r="FU53" s="131"/>
      <c r="FV53" s="131"/>
      <c r="FW53" s="131"/>
      <c r="FX53" s="131"/>
      <c r="FY53" s="131"/>
      <c r="FZ53" s="131"/>
      <c r="GA53" s="131"/>
      <c r="GB53" s="131"/>
      <c r="GC53" s="131"/>
      <c r="GD53" s="131"/>
      <c r="GE53" s="131"/>
      <c r="GF53" s="131"/>
      <c r="GG53" s="131"/>
      <c r="GH53" s="131"/>
      <c r="GI53" s="131"/>
      <c r="GJ53" s="131"/>
      <c r="GK53" s="131"/>
      <c r="GL53" s="131"/>
      <c r="GM53" s="131"/>
      <c r="GN53" s="131"/>
      <c r="GO53" s="131"/>
      <c r="GP53" s="131"/>
      <c r="GQ53" s="131"/>
      <c r="GR53" s="131"/>
      <c r="GS53" s="131"/>
      <c r="GT53" s="131"/>
      <c r="GU53" s="131"/>
      <c r="GV53" s="131"/>
      <c r="GW53" s="131"/>
      <c r="GX53" s="131"/>
      <c r="GY53" s="131"/>
      <c r="GZ53" s="131"/>
      <c r="HA53" s="131"/>
      <c r="HB53" s="131"/>
      <c r="HC53" s="131"/>
      <c r="HD53" s="131"/>
    </row>
    <row r="54" spans="1:212" ht="13.5" thickBot="1">
      <c r="A54" s="157"/>
      <c r="B54" s="158" t="s">
        <v>90</v>
      </c>
      <c r="C54" s="159">
        <f>C53+C52+C50+C45+C44+C43+C42+C39+C38+C36+C23+C18+C12+C9+C35</f>
        <v>2915269</v>
      </c>
      <c r="D54" s="159">
        <f>D53+D52+D50+D45+D44+D43+D42+D39+D38+D36+D23+D18+D12+D9+D35</f>
        <v>503004</v>
      </c>
      <c r="E54" s="136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/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0"/>
      <c r="GA54" s="120"/>
      <c r="GB54" s="120"/>
      <c r="GC54" s="120"/>
      <c r="GD54" s="120"/>
      <c r="GE54" s="120"/>
      <c r="GF54" s="120"/>
      <c r="GG54" s="120"/>
      <c r="GH54" s="120"/>
      <c r="GI54" s="120"/>
      <c r="GJ54" s="120"/>
      <c r="GK54" s="120"/>
      <c r="GL54" s="120"/>
      <c r="GM54" s="120"/>
      <c r="GN54" s="120"/>
      <c r="GO54" s="120"/>
      <c r="GP54" s="120"/>
      <c r="GQ54" s="120"/>
      <c r="GR54" s="120"/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</row>
    <row r="55" spans="1:212" ht="12.75">
      <c r="A55" s="161"/>
      <c r="B55" s="162"/>
      <c r="C55" s="160"/>
      <c r="D55" s="160"/>
      <c r="E55" s="163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120"/>
      <c r="EY55" s="120"/>
      <c r="EZ55" s="120"/>
      <c r="FA55" s="120"/>
      <c r="FB55" s="120"/>
      <c r="FC55" s="120"/>
      <c r="FD55" s="120"/>
      <c r="FE55" s="120"/>
      <c r="FF55" s="120"/>
      <c r="FG55" s="120"/>
      <c r="FH55" s="120"/>
      <c r="FI55" s="120"/>
      <c r="FJ55" s="120"/>
      <c r="FK55" s="120"/>
      <c r="FL55" s="120"/>
      <c r="FM55" s="120"/>
      <c r="FN55" s="120"/>
      <c r="FO55" s="120"/>
      <c r="FP55" s="120"/>
      <c r="FQ55" s="120"/>
      <c r="FR55" s="120"/>
      <c r="FS55" s="120"/>
      <c r="FT55" s="120"/>
      <c r="FU55" s="120"/>
      <c r="FV55" s="120"/>
      <c r="FW55" s="120"/>
      <c r="FX55" s="120"/>
      <c r="FY55" s="120"/>
      <c r="FZ55" s="120"/>
      <c r="GA55" s="120"/>
      <c r="GB55" s="120"/>
      <c r="GC55" s="120"/>
      <c r="GD55" s="120"/>
      <c r="GE55" s="120"/>
      <c r="GF55" s="120"/>
      <c r="GG55" s="120"/>
      <c r="GH55" s="120"/>
      <c r="GI55" s="120"/>
      <c r="GJ55" s="120"/>
      <c r="GK55" s="120"/>
      <c r="GL55" s="120"/>
      <c r="GM55" s="120"/>
      <c r="GN55" s="120"/>
      <c r="GO55" s="120"/>
      <c r="GP55" s="120"/>
      <c r="GQ55" s="120"/>
      <c r="GR55" s="120"/>
      <c r="GS55" s="120"/>
      <c r="GT55" s="120"/>
      <c r="GU55" s="120"/>
      <c r="GV55" s="120"/>
      <c r="GW55" s="120"/>
      <c r="GX55" s="120"/>
      <c r="GY55" s="120"/>
      <c r="GZ55" s="120"/>
      <c r="HA55" s="120"/>
      <c r="HB55" s="120"/>
      <c r="HC55" s="120"/>
      <c r="HD55" s="120"/>
    </row>
    <row r="56" ht="12.75">
      <c r="E56" s="40"/>
    </row>
    <row r="57" ht="12.75">
      <c r="E57" s="40"/>
    </row>
    <row r="58" ht="12.75">
      <c r="E58" s="40"/>
    </row>
    <row r="59" spans="1:2" ht="12.75">
      <c r="A59" s="164" t="s">
        <v>86</v>
      </c>
      <c r="B59" s="164"/>
    </row>
    <row r="60" spans="1:2" ht="12.75">
      <c r="A60" s="164" t="s">
        <v>87</v>
      </c>
      <c r="B60" s="164"/>
    </row>
    <row r="61" ht="12.75">
      <c r="E61" s="40"/>
    </row>
  </sheetData>
  <sheetProtection password="B55E" sheet="1" objects="1" scenarios="1" selectLockedCells="1" selectUnlockedCells="1"/>
  <mergeCells count="18">
    <mergeCell ref="A52:B52"/>
    <mergeCell ref="A53:B53"/>
    <mergeCell ref="A43:B43"/>
    <mergeCell ref="A44:B44"/>
    <mergeCell ref="A45:B45"/>
    <mergeCell ref="A50:B50"/>
    <mergeCell ref="A36:B36"/>
    <mergeCell ref="A38:B38"/>
    <mergeCell ref="A39:B39"/>
    <mergeCell ref="A42:B42"/>
    <mergeCell ref="A9:B9"/>
    <mergeCell ref="A12:B12"/>
    <mergeCell ref="A18:B18"/>
    <mergeCell ref="A23:B23"/>
    <mergeCell ref="C1:D1"/>
    <mergeCell ref="A2:D2"/>
    <mergeCell ref="A3:D3"/>
    <mergeCell ref="A4:D4"/>
  </mergeCells>
  <printOptions/>
  <pageMargins left="0.07" right="0.75" top="0.74" bottom="0.22" header="0.75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K37" sqref="K37"/>
    </sheetView>
  </sheetViews>
  <sheetFormatPr defaultColWidth="9.140625" defaultRowHeight="12.75"/>
  <cols>
    <col min="1" max="1" width="4.421875" style="12" bestFit="1" customWidth="1"/>
    <col min="2" max="2" width="73.7109375" style="165" customWidth="1"/>
    <col min="3" max="3" width="10.8515625" style="165" customWidth="1"/>
    <col min="4" max="16384" width="9.140625" style="165" customWidth="1"/>
  </cols>
  <sheetData>
    <row r="1" spans="2:4" ht="15.75">
      <c r="B1" s="275" t="s">
        <v>295</v>
      </c>
      <c r="C1" s="275"/>
      <c r="D1" s="275"/>
    </row>
    <row r="2" spans="1:3" ht="15.75" customHeight="1">
      <c r="A2" s="287" t="s">
        <v>328</v>
      </c>
      <c r="B2" s="288"/>
      <c r="C2" s="288"/>
    </row>
    <row r="3" spans="1:3" ht="15.75" customHeight="1">
      <c r="A3" s="287" t="s">
        <v>351</v>
      </c>
      <c r="B3" s="288"/>
      <c r="C3" s="288"/>
    </row>
    <row r="4" ht="12.75" customHeight="1"/>
    <row r="5" spans="1:2" ht="15.75">
      <c r="A5" s="166" t="s">
        <v>41</v>
      </c>
      <c r="B5" s="167" t="s">
        <v>208</v>
      </c>
    </row>
    <row r="6" spans="1:4" s="12" customFormat="1" ht="15.75">
      <c r="A6" s="20" t="s">
        <v>1</v>
      </c>
      <c r="B6" s="20" t="s">
        <v>2</v>
      </c>
      <c r="C6" s="20" t="s">
        <v>329</v>
      </c>
      <c r="D6" s="20" t="s">
        <v>322</v>
      </c>
    </row>
    <row r="7" spans="1:4" ht="15.75" customHeight="1">
      <c r="A7" s="168">
        <v>1</v>
      </c>
      <c r="B7" s="169" t="s">
        <v>209</v>
      </c>
      <c r="C7" s="170">
        <v>20000</v>
      </c>
      <c r="D7" s="171"/>
    </row>
    <row r="8" spans="1:4" ht="15.75">
      <c r="A8" s="168">
        <v>2</v>
      </c>
      <c r="B8" s="172" t="s">
        <v>210</v>
      </c>
      <c r="C8" s="170">
        <v>20000</v>
      </c>
      <c r="D8" s="171"/>
    </row>
    <row r="9" spans="1:4" ht="25.5">
      <c r="A9" s="168">
        <v>3</v>
      </c>
      <c r="B9" s="173" t="s">
        <v>211</v>
      </c>
      <c r="C9" s="170">
        <v>43000</v>
      </c>
      <c r="D9" s="171"/>
    </row>
    <row r="10" spans="1:4" ht="25.5">
      <c r="A10" s="168">
        <v>4</v>
      </c>
      <c r="B10" s="173" t="s">
        <v>212</v>
      </c>
      <c r="C10" s="170">
        <v>43000</v>
      </c>
      <c r="D10" s="171"/>
    </row>
    <row r="11" spans="1:4" ht="25.5">
      <c r="A11" s="168">
        <v>5</v>
      </c>
      <c r="B11" s="173" t="s">
        <v>213</v>
      </c>
      <c r="C11" s="170">
        <v>48300</v>
      </c>
      <c r="D11" s="171"/>
    </row>
    <row r="12" spans="1:4" ht="15.75">
      <c r="A12" s="168">
        <v>6</v>
      </c>
      <c r="B12" s="174" t="s">
        <v>214</v>
      </c>
      <c r="C12" s="170">
        <v>10000</v>
      </c>
      <c r="D12" s="171"/>
    </row>
    <row r="13" spans="1:4" ht="15.75">
      <c r="A13" s="168">
        <v>7</v>
      </c>
      <c r="B13" s="174" t="s">
        <v>215</v>
      </c>
      <c r="C13" s="170">
        <v>10000</v>
      </c>
      <c r="D13" s="171"/>
    </row>
    <row r="14" spans="1:4" ht="15.75">
      <c r="A14" s="168">
        <v>8</v>
      </c>
      <c r="B14" s="174" t="s">
        <v>216</v>
      </c>
      <c r="C14" s="170">
        <v>10000</v>
      </c>
      <c r="D14" s="171"/>
    </row>
    <row r="15" spans="1:4" ht="15.75">
      <c r="A15" s="168">
        <v>9</v>
      </c>
      <c r="B15" s="174" t="s">
        <v>217</v>
      </c>
      <c r="C15" s="170">
        <v>10000</v>
      </c>
      <c r="D15" s="171"/>
    </row>
    <row r="16" spans="1:4" ht="15.75">
      <c r="A16" s="175"/>
      <c r="B16" s="176" t="s">
        <v>4</v>
      </c>
      <c r="C16" s="177">
        <f>C15+C14+C13+C12+C11+C10+C9+C8+C7</f>
        <v>214300</v>
      </c>
      <c r="D16" s="177">
        <f>D15+D14+D13+D12+D11+D10+D9+D8+D7</f>
        <v>0</v>
      </c>
    </row>
    <row r="17" spans="2:3" ht="12.75" customHeight="1">
      <c r="B17" s="178"/>
      <c r="C17" s="178"/>
    </row>
    <row r="18" spans="1:3" s="167" customFormat="1" ht="15.75">
      <c r="A18" s="166" t="s">
        <v>42</v>
      </c>
      <c r="B18" s="167" t="s">
        <v>218</v>
      </c>
      <c r="C18" s="164"/>
    </row>
    <row r="19" spans="1:4" s="166" customFormat="1" ht="15.75">
      <c r="A19" s="20" t="s">
        <v>1</v>
      </c>
      <c r="B19" s="20" t="s">
        <v>2</v>
      </c>
      <c r="C19" s="20" t="s">
        <v>329</v>
      </c>
      <c r="D19" s="20" t="s">
        <v>322</v>
      </c>
    </row>
    <row r="20" spans="1:4" s="12" customFormat="1" ht="15.75">
      <c r="A20" s="179">
        <v>1</v>
      </c>
      <c r="B20" s="180" t="s">
        <v>108</v>
      </c>
      <c r="C20" s="181">
        <v>43260</v>
      </c>
      <c r="D20" s="171"/>
    </row>
    <row r="21" spans="1:4" ht="15.75">
      <c r="A21" s="175"/>
      <c r="B21" s="176" t="s">
        <v>219</v>
      </c>
      <c r="C21" s="177">
        <f>C20</f>
        <v>43260</v>
      </c>
      <c r="D21" s="177">
        <f>D20</f>
        <v>0</v>
      </c>
    </row>
    <row r="22" spans="1:3" ht="12.75" customHeight="1">
      <c r="A22" s="182"/>
      <c r="B22" s="183"/>
      <c r="C22" s="184"/>
    </row>
    <row r="23" spans="1:3" s="167" customFormat="1" ht="15.75">
      <c r="A23" s="166" t="s">
        <v>220</v>
      </c>
      <c r="B23" s="167" t="s">
        <v>221</v>
      </c>
      <c r="C23" s="164"/>
    </row>
    <row r="24" spans="1:4" s="166" customFormat="1" ht="15.75">
      <c r="A24" s="20" t="s">
        <v>1</v>
      </c>
      <c r="B24" s="20" t="s">
        <v>2</v>
      </c>
      <c r="C24" s="20" t="s">
        <v>329</v>
      </c>
      <c r="D24" s="20" t="s">
        <v>322</v>
      </c>
    </row>
    <row r="25" spans="1:4" s="12" customFormat="1" ht="38.25">
      <c r="A25" s="179">
        <v>1</v>
      </c>
      <c r="B25" s="185" t="s">
        <v>222</v>
      </c>
      <c r="C25" s="181">
        <v>9072</v>
      </c>
      <c r="D25" s="171">
        <v>9072</v>
      </c>
    </row>
    <row r="26" spans="1:4" ht="15.75">
      <c r="A26" s="175"/>
      <c r="B26" s="176" t="s">
        <v>219</v>
      </c>
      <c r="C26" s="177">
        <f>C25</f>
        <v>9072</v>
      </c>
      <c r="D26" s="177">
        <f>D25</f>
        <v>9072</v>
      </c>
    </row>
    <row r="27" spans="1:3" ht="12.75" customHeight="1">
      <c r="A27" s="182"/>
      <c r="B27" s="183"/>
      <c r="C27" s="184"/>
    </row>
    <row r="28" spans="1:2" ht="15.75">
      <c r="A28" s="166" t="s">
        <v>124</v>
      </c>
      <c r="B28" s="167" t="s">
        <v>223</v>
      </c>
    </row>
    <row r="29" spans="1:4" s="166" customFormat="1" ht="15.75">
      <c r="A29" s="20" t="s">
        <v>1</v>
      </c>
      <c r="B29" s="20" t="s">
        <v>2</v>
      </c>
      <c r="C29" s="20" t="s">
        <v>329</v>
      </c>
      <c r="D29" s="20" t="s">
        <v>322</v>
      </c>
    </row>
    <row r="30" spans="1:4" ht="15.75">
      <c r="A30" s="175">
        <v>1</v>
      </c>
      <c r="B30" s="180" t="s">
        <v>5</v>
      </c>
      <c r="C30" s="186">
        <v>5300</v>
      </c>
      <c r="D30" s="171"/>
    </row>
    <row r="31" spans="1:4" ht="15.75">
      <c r="A31" s="175"/>
      <c r="B31" s="176" t="s">
        <v>224</v>
      </c>
      <c r="C31" s="177">
        <f>C30</f>
        <v>5300</v>
      </c>
      <c r="D31" s="177">
        <f>D30</f>
        <v>0</v>
      </c>
    </row>
    <row r="32" spans="2:3" ht="12.75" customHeight="1" thickBot="1">
      <c r="B32" s="178"/>
      <c r="C32" s="178"/>
    </row>
    <row r="33" spans="2:4" ht="16.5" thickBot="1">
      <c r="B33" s="187" t="s">
        <v>332</v>
      </c>
      <c r="C33" s="188">
        <f>C31+C26+C21+C16</f>
        <v>271932</v>
      </c>
      <c r="D33" s="188">
        <f>D31+D26+D21+D16</f>
        <v>9072</v>
      </c>
    </row>
    <row r="34" spans="2:3" ht="12.75" customHeight="1">
      <c r="B34" s="178"/>
      <c r="C34" s="178"/>
    </row>
    <row r="35" spans="1:2" ht="15.75">
      <c r="A35" s="166" t="s">
        <v>125</v>
      </c>
      <c r="B35" s="167" t="s">
        <v>225</v>
      </c>
    </row>
    <row r="36" spans="1:4" ht="15.75">
      <c r="A36" s="175" t="s">
        <v>1</v>
      </c>
      <c r="B36" s="20" t="s">
        <v>2</v>
      </c>
      <c r="C36" s="20" t="s">
        <v>329</v>
      </c>
      <c r="D36" s="20" t="s">
        <v>322</v>
      </c>
    </row>
    <row r="37" spans="1:4" ht="38.25">
      <c r="A37" s="189">
        <v>1</v>
      </c>
      <c r="B37" s="185" t="s">
        <v>8</v>
      </c>
      <c r="C37" s="190">
        <v>454645</v>
      </c>
      <c r="D37" s="171"/>
    </row>
    <row r="38" spans="1:4" ht="38.25">
      <c r="A38" s="189">
        <v>2</v>
      </c>
      <c r="B38" s="185" t="s">
        <v>0</v>
      </c>
      <c r="C38" s="190">
        <v>752934</v>
      </c>
      <c r="D38" s="171"/>
    </row>
    <row r="39" spans="1:4" ht="29.25" customHeight="1">
      <c r="A39" s="175">
        <v>3</v>
      </c>
      <c r="B39" s="191" t="s">
        <v>226</v>
      </c>
      <c r="C39" s="186">
        <v>600000</v>
      </c>
      <c r="D39" s="171"/>
    </row>
    <row r="40" spans="1:4" ht="15.75">
      <c r="A40" s="175">
        <v>4</v>
      </c>
      <c r="B40" s="180" t="s">
        <v>227</v>
      </c>
      <c r="C40" s="186">
        <f>C41+C42+C43</f>
        <v>83288</v>
      </c>
      <c r="D40" s="186">
        <f>D41+D42+D43</f>
        <v>0</v>
      </c>
    </row>
    <row r="41" spans="1:4" ht="15.75">
      <c r="A41" s="175" t="s">
        <v>228</v>
      </c>
      <c r="B41" s="180" t="s">
        <v>229</v>
      </c>
      <c r="C41" s="186">
        <v>72000</v>
      </c>
      <c r="D41" s="171"/>
    </row>
    <row r="42" spans="1:4" ht="15.75">
      <c r="A42" s="175" t="s">
        <v>230</v>
      </c>
      <c r="B42" s="180" t="s">
        <v>231</v>
      </c>
      <c r="C42" s="186">
        <v>3960</v>
      </c>
      <c r="D42" s="171"/>
    </row>
    <row r="43" spans="1:4" ht="15.75">
      <c r="A43" s="175" t="s">
        <v>232</v>
      </c>
      <c r="B43" s="180" t="s">
        <v>233</v>
      </c>
      <c r="C43" s="186">
        <v>7328</v>
      </c>
      <c r="D43" s="171"/>
    </row>
    <row r="44" spans="1:4" ht="15.75">
      <c r="A44" s="20"/>
      <c r="B44" s="176" t="s">
        <v>234</v>
      </c>
      <c r="C44" s="177">
        <f>C37+C38+C39+C40</f>
        <v>1890867</v>
      </c>
      <c r="D44" s="177">
        <f>D37+D38+D39+D40</f>
        <v>0</v>
      </c>
    </row>
    <row r="45" ht="12.75" customHeight="1" thickBot="1"/>
    <row r="46" spans="2:4" ht="16.5" thickBot="1">
      <c r="B46" s="187" t="s">
        <v>235</v>
      </c>
      <c r="C46" s="188">
        <f>C44+C33</f>
        <v>2162799</v>
      </c>
      <c r="D46" s="188">
        <f>D44+D33</f>
        <v>9072</v>
      </c>
    </row>
  </sheetData>
  <sheetProtection password="B55E" sheet="1" objects="1" scenarios="1" selectLockedCells="1" selectUnlockedCells="1"/>
  <mergeCells count="3">
    <mergeCell ref="A2:C2"/>
    <mergeCell ref="A3:C3"/>
    <mergeCell ref="B1:D1"/>
  </mergeCells>
  <printOptions/>
  <pageMargins left="0.39" right="0.75" top="0.28" bottom="0.2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tabSelected="1" workbookViewId="0" topLeftCell="A20">
      <selection activeCell="K37" sqref="K37"/>
    </sheetView>
  </sheetViews>
  <sheetFormatPr defaultColWidth="9.140625" defaultRowHeight="12.75"/>
  <cols>
    <col min="1" max="1" width="51.421875" style="195" customWidth="1"/>
    <col min="2" max="2" width="11.421875" style="195" customWidth="1"/>
    <col min="3" max="3" width="9.7109375" style="195" bestFit="1" customWidth="1"/>
    <col min="4" max="4" width="8.57421875" style="195" customWidth="1"/>
    <col min="5" max="7" width="10.421875" style="195" bestFit="1" customWidth="1"/>
    <col min="8" max="8" width="11.7109375" style="195" bestFit="1" customWidth="1"/>
    <col min="9" max="16384" width="9.140625" style="195" customWidth="1"/>
  </cols>
  <sheetData>
    <row r="1" spans="2:4" s="178" customFormat="1" ht="15">
      <c r="B1" s="192"/>
      <c r="C1" s="193"/>
      <c r="D1" s="194" t="s">
        <v>9</v>
      </c>
    </row>
    <row r="2" spans="1:4" ht="34.5" customHeight="1">
      <c r="A2" s="289" t="s">
        <v>355</v>
      </c>
      <c r="B2" s="289"/>
      <c r="C2" s="289"/>
      <c r="D2" s="289"/>
    </row>
    <row r="3" spans="1:4" ht="15.75">
      <c r="A3" s="290"/>
      <c r="B3" s="290"/>
      <c r="C3" s="290"/>
      <c r="D3" s="290"/>
    </row>
    <row r="4" spans="1:4" ht="15" hidden="1">
      <c r="A4" s="196"/>
      <c r="B4" s="196"/>
      <c r="C4" s="196"/>
      <c r="D4" s="196"/>
    </row>
    <row r="5" spans="1:4" s="41" customFormat="1" ht="25.5">
      <c r="A5" s="197" t="s">
        <v>39</v>
      </c>
      <c r="B5" s="198" t="s">
        <v>236</v>
      </c>
      <c r="C5" s="199" t="s">
        <v>330</v>
      </c>
      <c r="D5" s="199" t="s">
        <v>331</v>
      </c>
    </row>
    <row r="6" spans="1:4" ht="15.75" thickBot="1">
      <c r="A6" s="200" t="s">
        <v>239</v>
      </c>
      <c r="B6" s="201"/>
      <c r="C6" s="202">
        <f>C8+C15+C27+C29</f>
        <v>2098492</v>
      </c>
      <c r="D6" s="203">
        <f>D8+D15+D27+D29+D7</f>
        <v>19042.53999999992</v>
      </c>
    </row>
    <row r="7" spans="1:4" ht="15.75" thickBot="1">
      <c r="A7" s="200"/>
      <c r="B7" s="201"/>
      <c r="C7" s="204"/>
      <c r="D7" s="205">
        <v>1</v>
      </c>
    </row>
    <row r="8" spans="1:4" ht="15.75" thickBot="1">
      <c r="A8" s="206" t="s">
        <v>240</v>
      </c>
      <c r="B8" s="201"/>
      <c r="C8" s="202">
        <f>C10+C11</f>
        <v>1901360</v>
      </c>
      <c r="D8" s="203">
        <f>D10+D11</f>
        <v>668486.34</v>
      </c>
    </row>
    <row r="9" spans="1:4" ht="15.75" customHeight="1" hidden="1">
      <c r="A9" s="207" t="s">
        <v>241</v>
      </c>
      <c r="B9" s="208" t="s">
        <v>242</v>
      </c>
      <c r="C9" s="202" t="e">
        <f>D9+#REF!</f>
        <v>#REF!</v>
      </c>
      <c r="D9" s="205"/>
    </row>
    <row r="10" spans="1:4" ht="16.5" thickBot="1">
      <c r="A10" s="207" t="s">
        <v>243</v>
      </c>
      <c r="B10" s="208" t="s">
        <v>244</v>
      </c>
      <c r="C10" s="202">
        <v>1194536</v>
      </c>
      <c r="D10" s="205">
        <v>569740</v>
      </c>
    </row>
    <row r="11" spans="1:4" ht="16.5" thickBot="1">
      <c r="A11" s="207" t="s">
        <v>245</v>
      </c>
      <c r="B11" s="208" t="s">
        <v>246</v>
      </c>
      <c r="C11" s="202">
        <f>C12+C13</f>
        <v>706824</v>
      </c>
      <c r="D11" s="203">
        <f>D12+D13</f>
        <v>98746.34</v>
      </c>
    </row>
    <row r="12" spans="1:4" ht="16.5" thickBot="1">
      <c r="A12" s="207" t="s">
        <v>247</v>
      </c>
      <c r="B12" s="208" t="s">
        <v>248</v>
      </c>
      <c r="C12" s="202">
        <v>706824</v>
      </c>
      <c r="D12" s="205">
        <v>98746.34</v>
      </c>
    </row>
    <row r="13" spans="1:4" ht="16.5" thickBot="1">
      <c r="A13" s="207" t="s">
        <v>249</v>
      </c>
      <c r="B13" s="208" t="s">
        <v>250</v>
      </c>
      <c r="C13" s="202"/>
      <c r="D13" s="205"/>
    </row>
    <row r="14" spans="1:4" ht="15.75" thickBot="1">
      <c r="A14" s="209"/>
      <c r="B14" s="201"/>
      <c r="C14" s="204"/>
      <c r="D14" s="205"/>
    </row>
    <row r="15" spans="1:4" ht="16.5" thickBot="1">
      <c r="A15" s="207" t="s">
        <v>251</v>
      </c>
      <c r="B15" s="208"/>
      <c r="C15" s="202">
        <f>C16+C20+C19+C24</f>
        <v>-11264</v>
      </c>
      <c r="D15" s="203">
        <f>D16+D20+D19+D24</f>
        <v>9777.2</v>
      </c>
    </row>
    <row r="16" spans="1:4" ht="16.5" thickBot="1">
      <c r="A16" s="207" t="s">
        <v>252</v>
      </c>
      <c r="B16" s="208" t="s">
        <v>253</v>
      </c>
      <c r="C16" s="202"/>
      <c r="D16" s="205"/>
    </row>
    <row r="17" spans="1:4" ht="16.5" thickBot="1">
      <c r="A17" s="207" t="s">
        <v>254</v>
      </c>
      <c r="B17" s="208" t="s">
        <v>255</v>
      </c>
      <c r="C17" s="202"/>
      <c r="D17" s="203"/>
    </row>
    <row r="18" spans="1:4" ht="16.5" thickBot="1">
      <c r="A18" s="207" t="s">
        <v>256</v>
      </c>
      <c r="B18" s="208" t="s">
        <v>257</v>
      </c>
      <c r="C18" s="202"/>
      <c r="D18" s="203"/>
    </row>
    <row r="19" spans="1:4" ht="16.5" thickBot="1">
      <c r="A19" s="207" t="s">
        <v>258</v>
      </c>
      <c r="B19" s="208" t="s">
        <v>259</v>
      </c>
      <c r="C19" s="202"/>
      <c r="D19" s="203"/>
    </row>
    <row r="20" spans="1:4" ht="16.5" thickBot="1">
      <c r="A20" s="207" t="s">
        <v>260</v>
      </c>
      <c r="B20" s="208" t="s">
        <v>127</v>
      </c>
      <c r="C20" s="202">
        <f>C21+C22</f>
        <v>-11264</v>
      </c>
      <c r="D20" s="203">
        <f>D21+D22</f>
        <v>9777.2</v>
      </c>
    </row>
    <row r="21" spans="1:4" ht="16.5" thickBot="1">
      <c r="A21" s="207" t="s">
        <v>261</v>
      </c>
      <c r="B21" s="208" t="s">
        <v>262</v>
      </c>
      <c r="C21" s="202"/>
      <c r="D21" s="205">
        <v>9777.2</v>
      </c>
    </row>
    <row r="22" spans="1:4" ht="16.5" thickBot="1">
      <c r="A22" s="207" t="s">
        <v>263</v>
      </c>
      <c r="B22" s="208" t="s">
        <v>264</v>
      </c>
      <c r="C22" s="202">
        <v>-11264</v>
      </c>
      <c r="D22" s="204"/>
    </row>
    <row r="23" spans="1:4" ht="16.5" thickBot="1">
      <c r="A23" s="207" t="s">
        <v>265</v>
      </c>
      <c r="B23" s="208" t="s">
        <v>266</v>
      </c>
      <c r="C23" s="202"/>
      <c r="D23" s="204"/>
    </row>
    <row r="24" spans="1:4" ht="16.5" thickBot="1">
      <c r="A24" s="207" t="s">
        <v>267</v>
      </c>
      <c r="B24" s="210" t="s">
        <v>268</v>
      </c>
      <c r="C24" s="202"/>
      <c r="D24" s="204"/>
    </row>
    <row r="25" spans="1:4" ht="15.75" thickBot="1">
      <c r="A25" s="209"/>
      <c r="B25" s="210"/>
      <c r="C25" s="204"/>
      <c r="D25" s="204"/>
    </row>
    <row r="26" spans="1:4" ht="17.25" customHeight="1" thickBot="1">
      <c r="A26" s="209" t="s">
        <v>269</v>
      </c>
      <c r="B26" s="201"/>
      <c r="C26" s="202"/>
      <c r="D26" s="202">
        <f>D27</f>
        <v>0</v>
      </c>
    </row>
    <row r="27" spans="1:4" ht="15.75" thickBot="1">
      <c r="A27" s="209" t="s">
        <v>270</v>
      </c>
      <c r="B27" s="210" t="s">
        <v>271</v>
      </c>
      <c r="C27" s="202">
        <v>200000</v>
      </c>
      <c r="D27" s="204"/>
    </row>
    <row r="28" spans="1:4" ht="15.75" thickBot="1">
      <c r="A28" s="209"/>
      <c r="B28" s="201"/>
      <c r="C28" s="204"/>
      <c r="D28" s="204"/>
    </row>
    <row r="29" spans="1:4" ht="16.5" thickBot="1">
      <c r="A29" s="207" t="s">
        <v>272</v>
      </c>
      <c r="B29" s="208"/>
      <c r="C29" s="202">
        <f>C30+C31</f>
        <v>8396</v>
      </c>
      <c r="D29" s="202">
        <f>D30+D31</f>
        <v>-659222</v>
      </c>
    </row>
    <row r="30" spans="1:4" ht="16.5" thickBot="1">
      <c r="A30" s="207" t="s">
        <v>273</v>
      </c>
      <c r="B30" s="208"/>
      <c r="C30" s="202">
        <v>8396</v>
      </c>
      <c r="D30" s="204">
        <v>8396</v>
      </c>
    </row>
    <row r="31" spans="1:4" ht="16.5" thickBot="1">
      <c r="A31" s="207" t="s">
        <v>274</v>
      </c>
      <c r="B31" s="208"/>
      <c r="C31" s="202"/>
      <c r="D31" s="204">
        <v>-667618</v>
      </c>
    </row>
    <row r="32" spans="1:4" ht="16.5" thickBot="1">
      <c r="A32" s="207"/>
      <c r="B32" s="208"/>
      <c r="C32" s="204"/>
      <c r="D32" s="204"/>
    </row>
    <row r="33" spans="1:4" ht="15.75" thickBot="1">
      <c r="A33" s="200" t="s">
        <v>275</v>
      </c>
      <c r="B33" s="201"/>
      <c r="C33" s="204"/>
      <c r="D33" s="204"/>
    </row>
    <row r="34" spans="1:4" ht="15.75" thickBot="1">
      <c r="A34" s="209"/>
      <c r="B34" s="201"/>
      <c r="C34" s="204"/>
      <c r="D34" s="204"/>
    </row>
    <row r="35" spans="1:4" ht="16.5" thickBot="1">
      <c r="A35" s="207" t="s">
        <v>276</v>
      </c>
      <c r="B35" s="208" t="s">
        <v>132</v>
      </c>
      <c r="C35" s="202">
        <v>18834</v>
      </c>
      <c r="D35" s="205">
        <v>1615.6</v>
      </c>
    </row>
    <row r="36" spans="1:4" ht="16.5" thickBot="1">
      <c r="A36" s="207" t="s">
        <v>277</v>
      </c>
      <c r="B36" s="208" t="s">
        <v>278</v>
      </c>
      <c r="C36" s="202">
        <v>126907</v>
      </c>
      <c r="D36" s="205">
        <v>14538</v>
      </c>
    </row>
    <row r="37" spans="1:4" ht="16.5" thickBot="1">
      <c r="A37" s="207" t="s">
        <v>279</v>
      </c>
      <c r="B37" s="208" t="s">
        <v>280</v>
      </c>
      <c r="C37" s="202">
        <v>27231</v>
      </c>
      <c r="D37" s="205">
        <v>2889</v>
      </c>
    </row>
    <row r="38" spans="1:4" ht="16.5" thickBot="1">
      <c r="A38" s="211" t="s">
        <v>281</v>
      </c>
      <c r="B38" s="212" t="s">
        <v>282</v>
      </c>
      <c r="C38" s="213">
        <v>46473</v>
      </c>
      <c r="D38" s="214"/>
    </row>
    <row r="39" spans="1:4" ht="16.5" thickBot="1">
      <c r="A39" s="215" t="s">
        <v>283</v>
      </c>
      <c r="B39" s="216" t="s">
        <v>195</v>
      </c>
      <c r="C39" s="217"/>
      <c r="D39" s="218"/>
    </row>
    <row r="40" spans="1:4" ht="16.5" thickBot="1">
      <c r="A40" s="207" t="s">
        <v>284</v>
      </c>
      <c r="B40" s="208" t="s">
        <v>285</v>
      </c>
      <c r="C40" s="202">
        <v>683288</v>
      </c>
      <c r="D40" s="205"/>
    </row>
    <row r="41" spans="1:4" ht="16.5" thickBot="1">
      <c r="A41" s="207" t="s">
        <v>286</v>
      </c>
      <c r="B41" s="208" t="s">
        <v>287</v>
      </c>
      <c r="C41" s="202">
        <v>1195759</v>
      </c>
      <c r="D41" s="205"/>
    </row>
    <row r="42" spans="1:4" ht="16.5" thickBot="1">
      <c r="A42" s="207" t="s">
        <v>288</v>
      </c>
      <c r="B42" s="208"/>
      <c r="C42" s="202">
        <f>C35+C36+C37+C38+C39+C40+C41</f>
        <v>2098492</v>
      </c>
      <c r="D42" s="203">
        <f>D35+D36+D37+D38+D39+D40+D41</f>
        <v>19042.6</v>
      </c>
    </row>
    <row r="43" spans="1:4" ht="15">
      <c r="A43" s="219"/>
      <c r="B43" s="219"/>
      <c r="C43" s="220">
        <f>C42-C6</f>
        <v>0</v>
      </c>
      <c r="D43" s="221">
        <f>D42-D6</f>
        <v>0.06000000007770723</v>
      </c>
    </row>
    <row r="44" spans="1:4" ht="15">
      <c r="A44" s="219"/>
      <c r="B44" s="219"/>
      <c r="C44" s="220"/>
      <c r="D44" s="220"/>
    </row>
    <row r="45" spans="1:4" ht="15">
      <c r="A45" s="219"/>
      <c r="B45" s="219"/>
      <c r="C45" s="220"/>
      <c r="D45" s="220"/>
    </row>
    <row r="46" spans="1:4" ht="15">
      <c r="A46" s="219"/>
      <c r="B46" s="219"/>
      <c r="C46" s="220"/>
      <c r="D46" s="220"/>
    </row>
    <row r="47" spans="1:4" ht="15">
      <c r="A47" s="219"/>
      <c r="B47" s="219"/>
      <c r="C47" s="220"/>
      <c r="D47" s="220"/>
    </row>
    <row r="48" spans="1:4" ht="15">
      <c r="A48" s="219"/>
      <c r="B48" s="219"/>
      <c r="C48" s="220"/>
      <c r="D48" s="220"/>
    </row>
    <row r="49" spans="1:4" ht="15">
      <c r="A49" s="219"/>
      <c r="B49" s="219"/>
      <c r="C49" s="220"/>
      <c r="D49" s="220"/>
    </row>
    <row r="50" spans="1:4" ht="15.75" thickBot="1">
      <c r="A50" s="219"/>
      <c r="B50" s="219"/>
      <c r="C50" s="220"/>
      <c r="D50" s="220"/>
    </row>
    <row r="51" spans="1:4" ht="15.75" thickBot="1">
      <c r="A51" s="219"/>
      <c r="B51" s="222" t="s">
        <v>329</v>
      </c>
      <c r="C51" s="223" t="s">
        <v>322</v>
      </c>
      <c r="D51" s="220"/>
    </row>
    <row r="52" spans="1:4" ht="29.25" thickBot="1">
      <c r="A52" s="224" t="s">
        <v>237</v>
      </c>
      <c r="B52" s="225">
        <f>B54+B57</f>
        <v>895560</v>
      </c>
      <c r="C52" s="226">
        <f>C54+C57</f>
        <v>19043</v>
      </c>
      <c r="D52" s="220"/>
    </row>
    <row r="53" spans="2:3" ht="15" customHeight="1" thickBot="1">
      <c r="B53" s="165"/>
      <c r="C53" s="165"/>
    </row>
    <row r="54" spans="1:9" s="178" customFormat="1" ht="15" thickBot="1">
      <c r="A54" s="227" t="s">
        <v>289</v>
      </c>
      <c r="B54" s="228">
        <f>B55</f>
        <v>600000</v>
      </c>
      <c r="C54" s="229">
        <f>C55</f>
        <v>0</v>
      </c>
      <c r="D54" s="230"/>
      <c r="E54" s="230"/>
      <c r="F54" s="230"/>
      <c r="G54" s="230"/>
      <c r="H54" s="230"/>
      <c r="I54" s="230"/>
    </row>
    <row r="55" spans="1:9" s="178" customFormat="1" ht="25.5">
      <c r="A55" s="231" t="s">
        <v>290</v>
      </c>
      <c r="B55" s="232">
        <v>600000</v>
      </c>
      <c r="C55" s="233"/>
      <c r="D55" s="230"/>
      <c r="E55" s="230"/>
      <c r="F55" s="230"/>
      <c r="G55" s="230"/>
      <c r="H55" s="230"/>
      <c r="I55" s="230"/>
    </row>
    <row r="56" spans="2:3" ht="15" customHeight="1" thickBot="1">
      <c r="B56" s="165"/>
      <c r="C56" s="165"/>
    </row>
    <row r="57" spans="1:9" s="178" customFormat="1" ht="15" thickBot="1">
      <c r="A57" s="234" t="s">
        <v>6</v>
      </c>
      <c r="B57" s="228">
        <f>B58+B61</f>
        <v>295560</v>
      </c>
      <c r="C57" s="235">
        <f>C58</f>
        <v>19043</v>
      </c>
      <c r="D57" s="230"/>
      <c r="E57" s="230"/>
      <c r="F57" s="230"/>
      <c r="G57" s="230"/>
      <c r="H57" s="230"/>
      <c r="I57" s="230"/>
    </row>
    <row r="58" spans="1:9" s="178" customFormat="1" ht="12.75">
      <c r="A58" s="236" t="s">
        <v>291</v>
      </c>
      <c r="B58" s="237">
        <f>B59+B60</f>
        <v>295560</v>
      </c>
      <c r="C58" s="238">
        <f>C59+C60</f>
        <v>19043</v>
      </c>
      <c r="D58" s="230"/>
      <c r="E58" s="230"/>
      <c r="F58" s="230"/>
      <c r="G58" s="230"/>
      <c r="H58" s="230"/>
      <c r="I58" s="230"/>
    </row>
    <row r="59" spans="1:9" s="178" customFormat="1" ht="12.75">
      <c r="A59" s="239" t="s">
        <v>292</v>
      </c>
      <c r="B59" s="240">
        <v>17323</v>
      </c>
      <c r="C59" s="241">
        <v>19043</v>
      </c>
      <c r="D59" s="230"/>
      <c r="E59" s="230"/>
      <c r="F59" s="230"/>
      <c r="G59" s="230"/>
      <c r="H59" s="230"/>
      <c r="I59" s="230"/>
    </row>
    <row r="60" spans="1:9" s="178" customFormat="1" ht="12.75">
      <c r="A60" s="242" t="s">
        <v>293</v>
      </c>
      <c r="B60" s="243">
        <v>278237</v>
      </c>
      <c r="C60" s="233"/>
      <c r="D60" s="230"/>
      <c r="E60" s="230"/>
      <c r="F60" s="230"/>
      <c r="G60" s="230"/>
      <c r="H60" s="230"/>
      <c r="I60" s="230"/>
    </row>
    <row r="61" spans="1:3" ht="15" customHeight="1">
      <c r="A61" s="230"/>
      <c r="B61" s="165"/>
      <c r="C61" s="165"/>
    </row>
    <row r="62" spans="1:3" ht="15" customHeight="1">
      <c r="A62" s="230"/>
      <c r="B62" s="165"/>
      <c r="C62" s="165"/>
    </row>
    <row r="63" spans="1:3" ht="15" customHeight="1" thickBot="1">
      <c r="A63" s="230"/>
      <c r="B63" s="165"/>
      <c r="C63" s="165"/>
    </row>
    <row r="64" spans="1:3" ht="15" customHeight="1" thickBot="1">
      <c r="A64" s="230"/>
      <c r="B64" s="222" t="s">
        <v>329</v>
      </c>
      <c r="C64" s="223" t="s">
        <v>322</v>
      </c>
    </row>
    <row r="65" spans="1:3" ht="28.5" customHeight="1" thickBot="1">
      <c r="A65" s="244" t="s">
        <v>238</v>
      </c>
      <c r="B65" s="245">
        <f>B67</f>
        <v>1202932</v>
      </c>
      <c r="C65" s="246">
        <f>C67</f>
        <v>0</v>
      </c>
    </row>
    <row r="66" spans="2:3" ht="15" customHeight="1" thickBot="1">
      <c r="B66" s="165"/>
      <c r="C66" s="165"/>
    </row>
    <row r="67" spans="1:3" ht="15" customHeight="1" thickBot="1">
      <c r="A67" s="247" t="s">
        <v>7</v>
      </c>
      <c r="B67" s="228">
        <f>B68</f>
        <v>1202932</v>
      </c>
      <c r="C67" s="246">
        <f>C68</f>
        <v>0</v>
      </c>
    </row>
    <row r="68" spans="1:3" ht="15.75">
      <c r="A68" s="248" t="s">
        <v>294</v>
      </c>
      <c r="B68" s="249">
        <f>B69+B70</f>
        <v>1202932</v>
      </c>
      <c r="C68" s="250">
        <f>C69+C70</f>
        <v>0</v>
      </c>
    </row>
    <row r="69" spans="1:3" ht="51">
      <c r="A69" s="251" t="s">
        <v>8</v>
      </c>
      <c r="B69" s="252">
        <v>461611</v>
      </c>
      <c r="C69" s="171"/>
    </row>
    <row r="70" spans="1:3" ht="51">
      <c r="A70" s="251" t="s">
        <v>0</v>
      </c>
      <c r="B70" s="180">
        <v>741321</v>
      </c>
      <c r="C70" s="171"/>
    </row>
    <row r="71" ht="15" customHeight="1"/>
    <row r="72" ht="15" customHeight="1"/>
    <row r="73" spans="1:2" s="255" customFormat="1" ht="15" customHeight="1">
      <c r="A73" s="253"/>
      <c r="B73" s="254"/>
    </row>
    <row r="74" spans="1:2" s="255" customFormat="1" ht="15" customHeight="1">
      <c r="A74" s="256"/>
      <c r="B74" s="219"/>
    </row>
    <row r="75" spans="1:2" s="255" customFormat="1" ht="15" customHeight="1">
      <c r="A75" s="230"/>
      <c r="B75" s="230"/>
    </row>
    <row r="76" spans="1:2" s="255" customFormat="1" ht="15" customHeight="1">
      <c r="A76" s="230"/>
      <c r="B76" s="230"/>
    </row>
    <row r="77" s="255" customFormat="1" ht="15" customHeight="1"/>
    <row r="78" s="255" customFormat="1" ht="15" customHeight="1"/>
  </sheetData>
  <sheetProtection password="B55E" sheet="1" objects="1" scenarios="1" selectLockedCells="1" selectUnlockedCells="1"/>
  <mergeCells count="2">
    <mergeCell ref="A2:D2"/>
    <mergeCell ref="A3:D3"/>
  </mergeCells>
  <printOptions/>
  <pageMargins left="0.5" right="0.75" top="0.44" bottom="0.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Vratsa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1GISHE</cp:lastModifiedBy>
  <cp:lastPrinted>2016-08-03T11:37:03Z</cp:lastPrinted>
  <dcterms:created xsi:type="dcterms:W3CDTF">2006-12-05T11:18:07Z</dcterms:created>
  <dcterms:modified xsi:type="dcterms:W3CDTF">2016-08-03T13:08:30Z</dcterms:modified>
  <cp:category/>
  <cp:version/>
  <cp:contentType/>
  <cp:contentStatus/>
</cp:coreProperties>
</file>