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2" windowHeight="8700" tabRatio="660" activeTab="6"/>
  </bookViews>
  <sheets>
    <sheet name="ОБЯСНИТЕЛНА" sheetId="1" r:id="rId1"/>
    <sheet name="П-ди по параграфи" sheetId="2" r:id="rId2"/>
    <sheet name=" Р-ди по дейности и функции" sheetId="3" r:id="rId3"/>
    <sheet name="Р-ди по параграфи" sheetId="4" r:id="rId4"/>
    <sheet name="КР 2016" sheetId="5" r:id="rId5"/>
    <sheet name="ИБСФ" sheetId="6" r:id="rId6"/>
    <sheet name="Дълг" sheetId="7" r:id="rId7"/>
  </sheets>
  <definedNames>
    <definedName name="_ftn1" localSheetId="6">'Дълг'!#REF!</definedName>
    <definedName name="_ftn2" localSheetId="6">'Дълг'!#REF!</definedName>
    <definedName name="_ftn3" localSheetId="6">'Дълг'!#REF!</definedName>
    <definedName name="_ftn4" localSheetId="6">'Дълг'!#REF!</definedName>
    <definedName name="_ftnref1" localSheetId="6">'Дълг'!#REF!</definedName>
    <definedName name="_ftnref2" localSheetId="6">'Дълг'!#REF!</definedName>
    <definedName name="_ftnref3" localSheetId="6">'Дълг'!#REF!</definedName>
    <definedName name="_ftnref4" localSheetId="6">'Дълг'!#REF!</definedName>
  </definedNames>
  <calcPr fullCalcOnLoad="1" iterate="1" iterateCount="1" iterateDelta="0.001"/>
</workbook>
</file>

<file path=xl/sharedStrings.xml><?xml version="1.0" encoding="utf-8"?>
<sst xmlns="http://schemas.openxmlformats.org/spreadsheetml/2006/main" count="458" uniqueCount="364">
  <si>
    <t xml:space="preserve">Реконструкция на вътрешни водопроводни мрежи в с. Крива бара-II-ри етап и с. Буковец, рехабилитация на общински път МОН 1062/III-112/ с. Смирненски-с. Буковец - община Брусарци </t>
  </si>
  <si>
    <t>вид</t>
  </si>
  <si>
    <t>размер</t>
  </si>
  <si>
    <t>валута</t>
  </si>
  <si>
    <t>усвоявания</t>
  </si>
  <si>
    <t>погашения</t>
  </si>
  <si>
    <t>нов</t>
  </si>
  <si>
    <t>№</t>
  </si>
  <si>
    <t>НАИМЕНОВАНИЕ</t>
  </si>
  <si>
    <t>7.</t>
  </si>
  <si>
    <t>8.</t>
  </si>
  <si>
    <t>Н. ПЛАН</t>
  </si>
  <si>
    <t>Всичко целеви средства:</t>
  </si>
  <si>
    <t>Придобиване на земя за разширяване на гробищен парк - гр. Брусарци</t>
  </si>
  <si>
    <t>ОП Развитие на човешките ресурси</t>
  </si>
  <si>
    <t>Програма за развитие на селските райони</t>
  </si>
  <si>
    <t>Реконструкция на вътрешна водопроводна мрежа и външен довеждащ водопровод-гр. Брусарци и Реконструкция вътрешна водопроводна мрежа І етап и Хидрофорна станция с. Крива бара</t>
  </si>
  <si>
    <t>Приложение № 5</t>
  </si>
  <si>
    <t>8. ИКОНОМ. Д/СТИ И УСЛУГИ</t>
  </si>
  <si>
    <t>832 Служ.и д/сти по поддърж., рем.и изгражд.на пътища</t>
  </si>
  <si>
    <t>866 Общински пазари и тържища</t>
  </si>
  <si>
    <t>910 Разходи за лихви</t>
  </si>
  <si>
    <t>9. Р/ДИ НЕКЛАСИФИЦ. В ДР. ФУНКЦИИ</t>
  </si>
  <si>
    <t>1.</t>
  </si>
  <si>
    <t>2.</t>
  </si>
  <si>
    <t>3.</t>
  </si>
  <si>
    <t>4.</t>
  </si>
  <si>
    <t>5.</t>
  </si>
  <si>
    <t>6.</t>
  </si>
  <si>
    <t>Общо</t>
  </si>
  <si>
    <t xml:space="preserve">122 Общинска администрация </t>
  </si>
  <si>
    <t>4. ЗДРАВЕОПАЗВАНЕ</t>
  </si>
  <si>
    <t>5. СОЦ.ОСИГ.,ПОДПОМ.И ГРИЖИ</t>
  </si>
  <si>
    <t>6. ЖИЛ.СТРОИТ.,БКС И ОПАЗВАНЕ НА ОК. СРЕДА</t>
  </si>
  <si>
    <t>604 Осветление на улици и площади</t>
  </si>
  <si>
    <t>622 Озеленяване</t>
  </si>
  <si>
    <t>7. ПОЧИВНО ДЕЛО, КУЛТУРА, РЕЛ. ДЕЙНОСТ</t>
  </si>
  <si>
    <t>714 Спортни бази за спорт за всички</t>
  </si>
  <si>
    <t>738 Читалища</t>
  </si>
  <si>
    <t>745 Обредни домове</t>
  </si>
  <si>
    <t>1. ОБЩИ ДЪРЖАВНИ СЛУЖБИ</t>
  </si>
  <si>
    <t>2. ОТБРАНА И СИГУРНОСТ</t>
  </si>
  <si>
    <t>285 Добров.формирования за защита при бедствия</t>
  </si>
  <si>
    <t>3. ОБРАЗОВАНИЕ</t>
  </si>
  <si>
    <t>311 ЦДГ и ОДЗ</t>
  </si>
  <si>
    <t>Приложение № 2</t>
  </si>
  <si>
    <t xml:space="preserve">В с и ч к о
</t>
  </si>
  <si>
    <t>Наименование</t>
  </si>
  <si>
    <t>ВСИЧКО РАЗХОДИ:</t>
  </si>
  <si>
    <t>І.</t>
  </si>
  <si>
    <t>ІІ.</t>
  </si>
  <si>
    <t>ІІІ.</t>
  </si>
  <si>
    <t xml:space="preserve">878 Приюти за безстоп. животни       </t>
  </si>
  <si>
    <t>Приложение № 1</t>
  </si>
  <si>
    <t xml:space="preserve">437 Здравни кабинети в детски градини и училища </t>
  </si>
  <si>
    <t xml:space="preserve">389 Др.д/сти по образованието </t>
  </si>
  <si>
    <t>431 Дет. ясли, дет. кухни и ясл. групи в ОДЗ</t>
  </si>
  <si>
    <t xml:space="preserve">524 Домашен социален патронаж </t>
  </si>
  <si>
    <t xml:space="preserve">525 Клубове на пенсионера, инвалида и др. </t>
  </si>
  <si>
    <t xml:space="preserve">532 Програми за временна заетост </t>
  </si>
  <si>
    <t xml:space="preserve">603 Водоснабдяване и канализация </t>
  </si>
  <si>
    <t xml:space="preserve">623 Чистота </t>
  </si>
  <si>
    <t xml:space="preserve">123 Общински Съвет   </t>
  </si>
  <si>
    <t xml:space="preserve">239 Др.д/сти по вътрешна сигурност </t>
  </si>
  <si>
    <t xml:space="preserve">849 Др.д/сти по транспорт, пътища, пощи, далекосъобщения </t>
  </si>
  <si>
    <t xml:space="preserve">898 Др.д/сти по икономиката      </t>
  </si>
  <si>
    <t>БЮДЖЕТ</t>
  </si>
  <si>
    <t xml:space="preserve">589 Др. служби и д/сти по осиг., подпом. и заетостта </t>
  </si>
  <si>
    <t>на разхода по функции и дейности</t>
  </si>
  <si>
    <t>на разхода по параграфи</t>
  </si>
  <si>
    <t>подпа-</t>
  </si>
  <si>
    <t>Начален план</t>
  </si>
  <si>
    <t>раграфи</t>
  </si>
  <si>
    <t>01-00  Заплати и възнаграждения за персонала, нает по трудови и служебни пр-я</t>
  </si>
  <si>
    <t>02-00  Други възнаграждения и плащания за персонала</t>
  </si>
  <si>
    <t>05-00  'Задължителни осигурителни вноски от работодатели</t>
  </si>
  <si>
    <t>10-00  Издръжка</t>
  </si>
  <si>
    <t>Храна</t>
  </si>
  <si>
    <t>Медикаменти</t>
  </si>
  <si>
    <t>Постелен инвентар и облекло</t>
  </si>
  <si>
    <t>материали</t>
  </si>
  <si>
    <t>вода, горива и енергия</t>
  </si>
  <si>
    <t>Текущ ремонт</t>
  </si>
  <si>
    <t>разходи за глоби, неустойки, наказателни лихви и съдебни обезщетения</t>
  </si>
  <si>
    <t>други разходи, некласифицирани в другите параграфи и подпараграфи</t>
  </si>
  <si>
    <t>22-00  Разходи за лихви по заеми от страната</t>
  </si>
  <si>
    <t>40-00  Стипендии</t>
  </si>
  <si>
    <t>42-00  Текущи трансфери, обезщетения и помощи за домакинствата</t>
  </si>
  <si>
    <t>45-00Субсидии на организации с нестопанска цел</t>
  </si>
  <si>
    <t>46-00  Разходи за членски внос и участие в нетърговски организации и дейности</t>
  </si>
  <si>
    <t>51-00  Основен ремонт на дълготрайни материални активи</t>
  </si>
  <si>
    <t>52-00  Придобиване на дълготрайни материални активи</t>
  </si>
  <si>
    <t>53-00  Придобиване на нематериални дълготрайни активи</t>
  </si>
  <si>
    <t>54-00  Придобиване на земя</t>
  </si>
  <si>
    <t xml:space="preserve"> на разходите по  функции и дейности </t>
  </si>
  <si>
    <t xml:space="preserve"> на разходите по параграфи </t>
  </si>
  <si>
    <t xml:space="preserve">                                                                                                                                                                                      </t>
  </si>
  <si>
    <t xml:space="preserve">                                         </t>
  </si>
  <si>
    <t>Приложение № 3</t>
  </si>
  <si>
    <t>322 Общообразователни  училища</t>
  </si>
  <si>
    <t>ОБЩО РАЗХОДИ РЕКАПИТУЛАЦИЯ</t>
  </si>
  <si>
    <t>заплати и възнаграждения на персонала нает по трудови правоотношения</t>
  </si>
  <si>
    <t>заплати и възнаграждения на персонала нает по служебни правоотношения</t>
  </si>
  <si>
    <t xml:space="preserve">за нещатен персонал нает по трудови правоотношения </t>
  </si>
  <si>
    <t>за персонала по извънтрудови правоотношения</t>
  </si>
  <si>
    <t>изплатени суми от СБКО за облекло и други на персонала, с характер на възнаграждение</t>
  </si>
  <si>
    <t>обезщетения за персонала, с характер на възнаграждение</t>
  </si>
  <si>
    <t>другиплащания и възнаграждения</t>
  </si>
  <si>
    <t>осигурителни вноски от работодатели за Държавното обществено осигуряване (ДОО)</t>
  </si>
  <si>
    <t>осигурителни вноски от работодатели за Учителския пенсионен фонд (УПФ)</t>
  </si>
  <si>
    <t>здравно-осигурителни вноски от работодатели</t>
  </si>
  <si>
    <t>вноски за допълнително задължително осигуряване от работодатели</t>
  </si>
  <si>
    <t>разходи за външни услуги</t>
  </si>
  <si>
    <t>командировки в страната</t>
  </si>
  <si>
    <t>разходи за застраховки</t>
  </si>
  <si>
    <t>Разходи за лихви по други заеми от страната</t>
  </si>
  <si>
    <t>придобиване на друго оборудване, машини и съоръжения</t>
  </si>
  <si>
    <t>придобиване на стопански инвентар</t>
  </si>
  <si>
    <t>придобиване на други нематериални дълготрайни активи</t>
  </si>
  <si>
    <r>
      <t xml:space="preserve">обезщетения и помощи по </t>
    </r>
    <r>
      <rPr>
        <sz val="10"/>
        <rFont val="Times New Roman CYR"/>
        <family val="0"/>
      </rPr>
      <t>решение на общинския съвет</t>
    </r>
  </si>
  <si>
    <t>Приложение № 6</t>
  </si>
  <si>
    <t xml:space="preserve">282 Др.д/сти по отбрана </t>
  </si>
  <si>
    <t>Изработване на проект за Общ устройствен план на Община Брусарци</t>
  </si>
  <si>
    <t>ПРИХОДИ ПО БЮДЖЕТА НА ОБЩИНА БРУСАРЦИ ЗА 2016г.</t>
  </si>
  <si>
    <t>ДЪРЖАВНИ</t>
  </si>
  <si>
    <t>§</t>
  </si>
  <si>
    <t>План 2016г.</t>
  </si>
  <si>
    <t>Обща субсидия</t>
  </si>
  <si>
    <t>31-11</t>
  </si>
  <si>
    <t>Целеви субсидия за капиталови разходи</t>
  </si>
  <si>
    <t>31-13</t>
  </si>
  <si>
    <t>Преходен остатък</t>
  </si>
  <si>
    <t>95-01</t>
  </si>
  <si>
    <t>ОБЩО</t>
  </si>
  <si>
    <t>МЕСТНИ</t>
  </si>
  <si>
    <t>Собствеи приходи</t>
  </si>
  <si>
    <t>Изравнителна субсидия</t>
  </si>
  <si>
    <t xml:space="preserve"> 31-12</t>
  </si>
  <si>
    <t>Зимно поддържане и снегопочистване</t>
  </si>
  <si>
    <t>ІV.</t>
  </si>
  <si>
    <t>V.</t>
  </si>
  <si>
    <t>Трансфер МРРБ</t>
  </si>
  <si>
    <t xml:space="preserve"> 61-01</t>
  </si>
  <si>
    <t>VI.</t>
  </si>
  <si>
    <t>Трансфер по ЗУО</t>
  </si>
  <si>
    <t>61-02</t>
  </si>
  <si>
    <t>VII.</t>
  </si>
  <si>
    <t>Временни бизлихвени заеми</t>
  </si>
  <si>
    <t>76-00</t>
  </si>
  <si>
    <t>VIII.</t>
  </si>
  <si>
    <t>ОБЩО ПРИХОДИ</t>
  </si>
  <si>
    <t>ІІ. СОБСТВЕНИ ПРИХОДИ:</t>
  </si>
  <si>
    <t>ДАНЪЧНИ ПРИХОДИ:</t>
  </si>
  <si>
    <t>Данък върху доходите на физически лица</t>
  </si>
  <si>
    <t>01-00</t>
  </si>
  <si>
    <t>1.1.</t>
  </si>
  <si>
    <t>в т.ч. окончателен (годишен) патентен данък</t>
  </si>
  <si>
    <t>01-03</t>
  </si>
  <si>
    <t>Имуществени данъци, в т.ч.:</t>
  </si>
  <si>
    <t>13-00</t>
  </si>
  <si>
    <t>2.1.</t>
  </si>
  <si>
    <t>д-к в/у недвижимите имоти</t>
  </si>
  <si>
    <t>13-01</t>
  </si>
  <si>
    <t>2.2.</t>
  </si>
  <si>
    <t>д-к в/у превозните средства</t>
  </si>
  <si>
    <t>13-03</t>
  </si>
  <si>
    <t>2.3.</t>
  </si>
  <si>
    <t>д-к при придоб. на имущ. по дарение и възм.начин</t>
  </si>
  <si>
    <t>13-04</t>
  </si>
  <si>
    <t>ВСИЧКО ДАНЪЧНИ ПРИХОДИ:</t>
  </si>
  <si>
    <t>НЕДАНЪЧНИ ПРИХОДИ</t>
  </si>
  <si>
    <t>Приходи и доходи от собственост, от тях:</t>
  </si>
  <si>
    <t>24-00</t>
  </si>
  <si>
    <t>нетни приходи от продажба на услуги</t>
  </si>
  <si>
    <t>24-04</t>
  </si>
  <si>
    <t>1.2.</t>
  </si>
  <si>
    <t>приходи от наеми на имущество</t>
  </si>
  <si>
    <t>24-05</t>
  </si>
  <si>
    <t>1.3.</t>
  </si>
  <si>
    <t>приходи от наеми на земя</t>
  </si>
  <si>
    <t>24-06</t>
  </si>
  <si>
    <t>1.4.</t>
  </si>
  <si>
    <t>приходи от дивиденти</t>
  </si>
  <si>
    <t>24-07</t>
  </si>
  <si>
    <t>1.5.</t>
  </si>
  <si>
    <t>приходи от лихви потек.банкови с-ки</t>
  </si>
  <si>
    <t>24-08</t>
  </si>
  <si>
    <t>Общински такси, от тях:</t>
  </si>
  <si>
    <t>27-00</t>
  </si>
  <si>
    <t>за ползване на детски градини</t>
  </si>
  <si>
    <t>27-01</t>
  </si>
  <si>
    <t>за ползване на ДСП и др. общ. соц. усл.</t>
  </si>
  <si>
    <t>27-04</t>
  </si>
  <si>
    <t>за ползване на пазари, тържища и др.</t>
  </si>
  <si>
    <t>27-05</t>
  </si>
  <si>
    <t>2.4.</t>
  </si>
  <si>
    <t>за битови отпадъци</t>
  </si>
  <si>
    <t>27-07</t>
  </si>
  <si>
    <t>2.5.</t>
  </si>
  <si>
    <t>за технически услуги</t>
  </si>
  <si>
    <t>27-10</t>
  </si>
  <si>
    <t>2.6.</t>
  </si>
  <si>
    <t>за административни услуги</t>
  </si>
  <si>
    <t>27-11</t>
  </si>
  <si>
    <t>2.7.</t>
  </si>
  <si>
    <t>за притежаване на куче</t>
  </si>
  <si>
    <t>27-17</t>
  </si>
  <si>
    <t>2.8.</t>
  </si>
  <si>
    <t>други общински такси</t>
  </si>
  <si>
    <t>27-29</t>
  </si>
  <si>
    <t>Глоби, санкции и наказателни лихви</t>
  </si>
  <si>
    <t>28-00</t>
  </si>
  <si>
    <t>Други неданъчни приходи</t>
  </si>
  <si>
    <t>36-00</t>
  </si>
  <si>
    <t>Внесени ДДС и други данъци в/у продажбите (-)</t>
  </si>
  <si>
    <t>37-00</t>
  </si>
  <si>
    <t>Постъпления от продажба на нефинанс. активи</t>
  </si>
  <si>
    <t>40-00</t>
  </si>
  <si>
    <t>Постъпления от продажба на земя</t>
  </si>
  <si>
    <t>40-40</t>
  </si>
  <si>
    <t>Приходи от концесии</t>
  </si>
  <si>
    <t>41-00</t>
  </si>
  <si>
    <t>ВСИЧКО НЕДАНЪЧНИ ПРИХОДИ:</t>
  </si>
  <si>
    <t>ВСИЧКО СОБСТВЕНИ ПРИХОДИ I (1+2):</t>
  </si>
  <si>
    <t>Начален  план държавни</t>
  </si>
  <si>
    <t>Начален  план местни</t>
  </si>
  <si>
    <t>на Община Брусарци за 2016г.</t>
  </si>
  <si>
    <t>606 Изграждане, ремонт и поддържка на улична мрежа</t>
  </si>
  <si>
    <t>619 Други дейности по жил. Стр. и БКС</t>
  </si>
  <si>
    <t>713 порт за всички</t>
  </si>
  <si>
    <t>Дофинансиране</t>
  </si>
  <si>
    <t>държавни</t>
  </si>
  <si>
    <t>местни</t>
  </si>
  <si>
    <t>19-01</t>
  </si>
  <si>
    <t>държавни данъци и такси</t>
  </si>
  <si>
    <t>транспортни средства</t>
  </si>
  <si>
    <t>общо</t>
  </si>
  <si>
    <t>ПОИМЕНЕН СПИСЪК</t>
  </si>
  <si>
    <t>ЗА КАПИТАЛОВИТЕ РАЗХОДИ НА ОБЩИНА БРУСАРЦИ ЗА 2016 ГОД.</t>
  </si>
  <si>
    <t>Капиталови разходи от целеви средства</t>
  </si>
  <si>
    <t>Благоустрояване общински пазар гр. Брусарци</t>
  </si>
  <si>
    <t>Изграждане дренаж около сграда на НЧ "Христо Ботев 1929" с. Дондуково</t>
  </si>
  <si>
    <t>Направа трошенокаменна настилка от несортиран трошен камък О-63 с дебелина - 15см.вкл. валиране в с. Крива бара</t>
  </si>
  <si>
    <t xml:space="preserve">Направа трошенокаменна настилка от несортиран трошен камък О-63 с дебелина - 15см.вкл. валиране в с. Василовци         </t>
  </si>
  <si>
    <t xml:space="preserve">Направа трошенокаменна настилка от несортиран трошен камък О-63 с дебелина - 15см.вкл. валиране в  гр. Брусарци </t>
  </si>
  <si>
    <t>Закупуване автомобил- пикап за нуждите на Домашен социален патронаж</t>
  </si>
  <si>
    <t>Ремонт и изграждане на общински пътища в с. Киселево  MON 2063</t>
  </si>
  <si>
    <t>Ремонт и изграждане на общински пътища в с. Буковец  MON 1062</t>
  </si>
  <si>
    <t>Ремонт и изграждане на общински пътища в с. Смирненски  MON 1062</t>
  </si>
  <si>
    <t xml:space="preserve">Капиталови разходи от целеви трансфери </t>
  </si>
  <si>
    <t>Всичко целеви трансфери:</t>
  </si>
  <si>
    <t>IІІ.</t>
  </si>
  <si>
    <t xml:space="preserve">Капиталови разходи от целеви остатък </t>
  </si>
  <si>
    <t>Извършване на обследване за установяване на тех. характеристики, изготвяне на техн. паспорт и енергиино обследване на сградата с водогрейния котел на СОУ Христо Ботев гр. Брусарци</t>
  </si>
  <si>
    <t>Капиталови раходи от собствени средства</t>
  </si>
  <si>
    <t>Всичко собствени средства:</t>
  </si>
  <si>
    <t>Всичко капиталови разходи за общината:</t>
  </si>
  <si>
    <t>Капиталови раходи от извънбюджетни средства</t>
  </si>
  <si>
    <t>Изграждане покрито многофункционално спортно игрище в СОУ Христо Ботев гр. Брусарци</t>
  </si>
  <si>
    <t>Проект "Център за иновативни комплексни социални услуги</t>
  </si>
  <si>
    <t>4.1.</t>
  </si>
  <si>
    <t xml:space="preserve"> Закупуване на специализирано транспортно средство За хора с увреждания</t>
  </si>
  <si>
    <t>4.2.</t>
  </si>
  <si>
    <t xml:space="preserve"> Закупуване на компютри</t>
  </si>
  <si>
    <t>4.3.</t>
  </si>
  <si>
    <t xml:space="preserve"> Ремонт на работни помещения</t>
  </si>
  <si>
    <t>Всичко извънбюджетни средства:</t>
  </si>
  <si>
    <t>ВСИЧКО КАПИТАЛОВИ РАЗХОДИ</t>
  </si>
  <si>
    <t>ИНДИКАТИВЕН ОБОЩЕН ГОДИШЕН РАЗЧЕТ ЗА СМЕТКИТЕ ОТ  ЕС  НА               ОБЩИНА БРУСАРЦИ</t>
  </si>
  <si>
    <t>Средства от Националния фонд за средства от ЕС</t>
  </si>
  <si>
    <t>Средства от ДФ Земеделие за средства от ЕС</t>
  </si>
  <si>
    <t>Приходи</t>
  </si>
  <si>
    <t>I. Трансфери</t>
  </si>
  <si>
    <t>Трансфери(субсидии,вн.) м/у бюдж.с/ки(+/-)</t>
  </si>
  <si>
    <t>61-00</t>
  </si>
  <si>
    <t>Трансфери м/у бюдж. и извънб. с/ки/ф.(+/-)</t>
  </si>
  <si>
    <t>62-00</t>
  </si>
  <si>
    <t xml:space="preserve">Трансфери м/у извънб. сметки/ф.(нето) </t>
  </si>
  <si>
    <t>63-00</t>
  </si>
  <si>
    <t xml:space="preserve">Трансфери м/у извънб. сметки/ф.(+) </t>
  </si>
  <si>
    <t>63-01</t>
  </si>
  <si>
    <t xml:space="preserve">Трансфери м/у извънб. сметки/ф.(-) </t>
  </si>
  <si>
    <t>63-02</t>
  </si>
  <si>
    <t>II. Временни безлихв.заеми</t>
  </si>
  <si>
    <t>Получ.(пред.) врем. безл. заеми от/за ЦБ (+/-):</t>
  </si>
  <si>
    <t>74-00</t>
  </si>
  <si>
    <t xml:space="preserve">  получени заеми (+)</t>
  </si>
  <si>
    <t>74-11</t>
  </si>
  <si>
    <t xml:space="preserve">  погасени заеми (-)</t>
  </si>
  <si>
    <t>74-12</t>
  </si>
  <si>
    <t>Врем.безл.заеми м/у бюджетни с/ки(нето)</t>
  </si>
  <si>
    <t>75-00</t>
  </si>
  <si>
    <t xml:space="preserve">Врем.безл.заеми м/у бюдж.и извънб.с/ки </t>
  </si>
  <si>
    <t>Врем.безл.заеми м/у бюдж.и извънб.с/ки (+)</t>
  </si>
  <si>
    <t>76-01</t>
  </si>
  <si>
    <t>Врем.безл.заеми м/у бюдж.и извънб.с/ки (-)</t>
  </si>
  <si>
    <t>76-02</t>
  </si>
  <si>
    <t>Врем.безл.заеми м/у извънб.с/ки / фондове</t>
  </si>
  <si>
    <t>77-00</t>
  </si>
  <si>
    <t>Получени краткосрочни заеми от др.лица в страната</t>
  </si>
  <si>
    <t>83-71</t>
  </si>
  <si>
    <t>III. Събрани средства и пл-я за с/ка на д-ги бюджети</t>
  </si>
  <si>
    <t>Cъбрани средства от/за СЕС (+-)</t>
  </si>
  <si>
    <t>88-03</t>
  </si>
  <si>
    <t>IV. Депозити и средства по сметки</t>
  </si>
  <si>
    <t>Остатък от предходния период (9501до 9506)(+)</t>
  </si>
  <si>
    <t>Наличн.в края на периода(9507до9512)(-)</t>
  </si>
  <si>
    <t>Разходи</t>
  </si>
  <si>
    <t>Запл. и възнагр. за перс.,нает по тр.и сл.правоотн.</t>
  </si>
  <si>
    <t>Други възнаграждения и плащания за персонал</t>
  </si>
  <si>
    <t>02-00</t>
  </si>
  <si>
    <t>Задължителни осиг. вноски от работодатели</t>
  </si>
  <si>
    <t>05-00</t>
  </si>
  <si>
    <t>Издръжка</t>
  </si>
  <si>
    <t>10-00</t>
  </si>
  <si>
    <t>Стипендии</t>
  </si>
  <si>
    <t xml:space="preserve">Придобиване на дълготрайни активи и основен ремонт </t>
  </si>
  <si>
    <t>51-54</t>
  </si>
  <si>
    <t>Капиталови трансфери</t>
  </si>
  <si>
    <t>55-00</t>
  </si>
  <si>
    <t>Всичко разходи:</t>
  </si>
  <si>
    <t>Програма по транс-гранично сътрудничество</t>
  </si>
  <si>
    <t>1.Изграждане покрито многофункционално спортно игрище в СОУ Христо Ботев гр. Брусарци</t>
  </si>
  <si>
    <t>Социално осигуряване, подпомагане и грижи</t>
  </si>
  <si>
    <t>1. Проект "Нови възможности за грижа"</t>
  </si>
  <si>
    <t>2. Проект "Център за иновативни комплексни социални услуги</t>
  </si>
  <si>
    <t>6. Жил.стр., благоустр., комун.ст-во и ок.среда в т.ч. :</t>
  </si>
  <si>
    <t>НАМЕРЕНИЕ ЗА ПОЕМАНЕ НА ДЪЛГ ПРЕЗ 2016 г.</t>
  </si>
  <si>
    <t>Предназначение</t>
  </si>
  <si>
    <t>обезпечения</t>
  </si>
  <si>
    <t>главница към 01.01.2016г.</t>
  </si>
  <si>
    <t>главница към 31.12.2016г.</t>
  </si>
  <si>
    <t xml:space="preserve">такси лихви </t>
  </si>
  <si>
    <t>По проект -Изграждане покрито многофункционално спортно игрище в СОУ Христо Ботев гр. Брусарци финансирането е на стойност 600 000лв. Като 30% от общата сума се верефицира след пълното разплащане на изпълнителите. Затова възниква необходимост от поемане на краткосрочен дълг от Фонд Флаг за покриване пълните разходи по проекта. Погашението на заема се очаква да стане в началото на 2017г.</t>
  </si>
  <si>
    <t>Приложение № 4</t>
  </si>
  <si>
    <t>Начален  план общо</t>
  </si>
  <si>
    <t>ОБЯСНИТЕЛНА ЗАПИСКА</t>
  </si>
  <si>
    <t>Приходи по параграфи</t>
  </si>
  <si>
    <t xml:space="preserve">Разходи по функции и дейности </t>
  </si>
  <si>
    <t>Разходи по параграфи</t>
  </si>
  <si>
    <t>Капиталови разходи</t>
  </si>
  <si>
    <t>Разходи по Оперативни програми</t>
  </si>
  <si>
    <t xml:space="preserve">Намерение за дълг </t>
  </si>
  <si>
    <t>ПРИХОДИ</t>
  </si>
  <si>
    <t>Приходи за финансиране на делегираните от държавата дейности:</t>
  </si>
  <si>
    <t>─</t>
  </si>
  <si>
    <t>субсидия за държавни дейности</t>
  </si>
  <si>
    <t>субсидия за капиталови разходи</t>
  </si>
  <si>
    <t>Приходи за финансиране на местни дейности:</t>
  </si>
  <si>
    <t>данъчни приходи</t>
  </si>
  <si>
    <t>неданъчни приходи</t>
  </si>
  <si>
    <t>обща изравнителна субсидия</t>
  </si>
  <si>
    <t>РАЗХОДИ</t>
  </si>
  <si>
    <t>Разходи за държавни дейности</t>
  </si>
  <si>
    <t>Разходи за местни дейности</t>
  </si>
  <si>
    <t>Към  бюджета за  2016 г. на Община Брусарци</t>
  </si>
  <si>
    <t xml:space="preserve">      С влизането в сила на Закона за публичните финанси от 01.01.2014 г. всички първостепенни разпоредители с бюджет пуликуват на интернет страницата си утвърдения бюджет. В изпълнение на това задължение Община Брусарци публикува приложенията съставляващи бюджет 2016 г.</t>
  </si>
  <si>
    <t>Аналитично разпределение приходите по бюджет  2016 г. е както следва</t>
  </si>
  <si>
    <t>преходен остатък на 01.01.2016</t>
  </si>
  <si>
    <t>трансфер</t>
  </si>
  <si>
    <t>твременнен безлихвен заем</t>
  </si>
  <si>
    <t>Разходната част на общинския бюджет  възлиза на 2 902 047 лв.,в т. ч.:</t>
  </si>
  <si>
    <r>
      <t xml:space="preserve">              Бюджета  на Община Брусарци за 2014 г.  е  приет с решение на Общински съвет гр. Брусарци № 19</t>
    </r>
    <r>
      <rPr>
        <sz val="12"/>
        <color indexed="10"/>
        <rFont val="Times New Roman"/>
        <family val="1"/>
      </rPr>
      <t>/25.01.2016г</t>
    </r>
    <r>
      <rPr>
        <sz val="12"/>
        <rFont val="Times New Roman"/>
        <family val="1"/>
      </rPr>
      <t xml:space="preserve">.  и  възлиза на 2 902 047 лв. в приход и разход. </t>
    </r>
  </si>
  <si>
    <t>§§</t>
  </si>
</sst>
</file>

<file path=xl/styles.xml><?xml version="1.0" encoding="utf-8"?>
<styleSheet xmlns="http://schemas.openxmlformats.org/spreadsheetml/2006/main">
  <numFmts count="3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 _л_в"/>
    <numFmt numFmtId="185" formatCode="&quot;Да&quot;;&quot;Да&quot;;&quot;Не&quot;"/>
    <numFmt numFmtId="186" formatCode="&quot;Истина&quot;;&quot; Истина &quot;;&quot; Неистина &quot;"/>
    <numFmt numFmtId="187" formatCode="&quot;Включено&quot;;&quot; Включено &quot;;&quot; Изключено &quot;"/>
    <numFmt numFmtId="188" formatCode="00000"/>
    <numFmt numFmtId="189" formatCode="#,##0.00\ &quot;лв&quot;"/>
    <numFmt numFmtId="190" formatCode="00\-00"/>
    <numFmt numFmtId="191" formatCode="0#&quot;-&quot;0#"/>
    <numFmt numFmtId="192" formatCode="#,##0\ &quot;лв&quot;"/>
  </numFmts>
  <fonts count="43">
    <font>
      <sz val="10"/>
      <name val="Arial"/>
      <family val="0"/>
    </font>
    <font>
      <sz val="10"/>
      <name val="Times New Roman"/>
      <family val="1"/>
    </font>
    <font>
      <sz val="8"/>
      <name val="Arial"/>
      <family val="0"/>
    </font>
    <font>
      <b/>
      <i/>
      <sz val="10"/>
      <name val="Times New Roman"/>
      <family val="1"/>
    </font>
    <font>
      <sz val="9"/>
      <name val="Times New Roman"/>
      <family val="1"/>
    </font>
    <font>
      <b/>
      <sz val="10"/>
      <name val="Times New Roman"/>
      <family val="1"/>
    </font>
    <font>
      <sz val="7"/>
      <name val="Times New Roman"/>
      <family val="1"/>
    </font>
    <font>
      <b/>
      <sz val="12"/>
      <name val="Times New Roman"/>
      <family val="1"/>
    </font>
    <font>
      <b/>
      <sz val="9"/>
      <name val="Times New Roman"/>
      <family val="1"/>
    </font>
    <font>
      <b/>
      <i/>
      <sz val="8"/>
      <name val="Times New Roman"/>
      <family val="1"/>
    </font>
    <font>
      <b/>
      <sz val="8"/>
      <name val="Times New Roman"/>
      <family val="1"/>
    </font>
    <font>
      <b/>
      <sz val="10"/>
      <name val="Arial"/>
      <family val="2"/>
    </font>
    <font>
      <u val="single"/>
      <sz val="10"/>
      <color indexed="12"/>
      <name val="Arial"/>
      <family val="0"/>
    </font>
    <font>
      <u val="single"/>
      <sz val="10"/>
      <color indexed="36"/>
      <name val="Arial"/>
      <family val="0"/>
    </font>
    <font>
      <sz val="10"/>
      <color indexed="10"/>
      <name val="Arial"/>
      <family val="0"/>
    </font>
    <font>
      <b/>
      <sz val="10"/>
      <name val="Albertus MT Lt"/>
      <family val="1"/>
    </font>
    <font>
      <sz val="12"/>
      <name val="Arial"/>
      <family val="0"/>
    </font>
    <font>
      <sz val="11"/>
      <name val="Times New Roman"/>
      <family val="1"/>
    </font>
    <font>
      <b/>
      <sz val="18"/>
      <name val="Times New Roman"/>
      <family val="1"/>
    </font>
    <font>
      <sz val="18"/>
      <name val="Arial"/>
      <family val="0"/>
    </font>
    <font>
      <sz val="10"/>
      <name val="Times New Roman Cyr"/>
      <family val="1"/>
    </font>
    <font>
      <sz val="10"/>
      <name val="Hebar"/>
      <family val="0"/>
    </font>
    <font>
      <sz val="10"/>
      <name val="Times New Roman CYR"/>
      <family val="0"/>
    </font>
    <font>
      <b/>
      <sz val="10"/>
      <name val="Times New Roman CYR"/>
      <family val="1"/>
    </font>
    <font>
      <b/>
      <sz val="10"/>
      <name val="Hebar"/>
      <family val="0"/>
    </font>
    <font>
      <sz val="10"/>
      <name val="Arial CYR"/>
      <family val="0"/>
    </font>
    <font>
      <b/>
      <sz val="14"/>
      <name val="Times New Roman"/>
      <family val="1"/>
    </font>
    <font>
      <sz val="10"/>
      <color indexed="8"/>
      <name val="Times New Roman"/>
      <family val="1"/>
    </font>
    <font>
      <sz val="12"/>
      <name val="Times New Roman"/>
      <family val="1"/>
    </font>
    <font>
      <b/>
      <sz val="12"/>
      <color indexed="8"/>
      <name val="Times New Roman"/>
      <family val="1"/>
    </font>
    <font>
      <sz val="12"/>
      <color indexed="8"/>
      <name val="Times New Roman"/>
      <family val="1"/>
    </font>
    <font>
      <sz val="12"/>
      <color indexed="9"/>
      <name val="Times New Roman"/>
      <family val="1"/>
    </font>
    <font>
      <sz val="12"/>
      <color indexed="10"/>
      <name val="Times New Roman"/>
      <family val="1"/>
    </font>
    <font>
      <b/>
      <sz val="11"/>
      <name val="Times New Roman"/>
      <family val="1"/>
    </font>
    <font>
      <b/>
      <sz val="12"/>
      <name val="Arial"/>
      <family val="0"/>
    </font>
    <font>
      <sz val="11"/>
      <name val="StempelGaramond Roman"/>
      <family val="1"/>
    </font>
    <font>
      <sz val="10"/>
      <name val="Albertus MT Lt"/>
      <family val="1"/>
    </font>
    <font>
      <sz val="6"/>
      <name val="Times New Roman"/>
      <family val="1"/>
    </font>
    <font>
      <sz val="8"/>
      <name val="Times New Roman"/>
      <family val="1"/>
    </font>
    <font>
      <sz val="14"/>
      <name val="Times New Roman"/>
      <family val="1"/>
    </font>
    <font>
      <b/>
      <sz val="11"/>
      <color indexed="8"/>
      <name val="Times New Roman"/>
      <family val="1"/>
    </font>
    <font>
      <sz val="10"/>
      <color indexed="8"/>
      <name val="Arial"/>
      <family val="2"/>
    </font>
    <font>
      <sz val="11"/>
      <color indexed="8"/>
      <name val="Times New Roman"/>
      <family val="1"/>
    </font>
  </fonts>
  <fills count="3">
    <fill>
      <patternFill/>
    </fill>
    <fill>
      <patternFill patternType="gray125"/>
    </fill>
    <fill>
      <patternFill patternType="solid">
        <fgColor indexed="9"/>
        <bgColor indexed="64"/>
      </patternFill>
    </fill>
  </fills>
  <borders count="50">
    <border>
      <left/>
      <right/>
      <top/>
      <bottom/>
      <diagonal/>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medium"/>
      <right style="medium"/>
      <top>
        <color indexed="63"/>
      </top>
      <bottom style="medium"/>
    </border>
    <border>
      <left style="medium"/>
      <right style="medium"/>
      <top style="medium"/>
      <bottom style="medium"/>
    </border>
    <border>
      <left style="medium"/>
      <right style="medium"/>
      <top style="medium"/>
      <bottom style="thin"/>
    </border>
    <border>
      <left>
        <color indexed="63"/>
      </left>
      <right style="medium"/>
      <top>
        <color indexed="63"/>
      </top>
      <bottom>
        <color indexed="63"/>
      </bottom>
    </border>
    <border>
      <left style="medium"/>
      <right style="medium"/>
      <top style="thin"/>
      <bottom style="thin"/>
    </border>
    <border>
      <left>
        <color indexed="63"/>
      </left>
      <right style="medium"/>
      <top style="thin"/>
      <bottom style="thin"/>
    </border>
    <border>
      <left>
        <color indexed="63"/>
      </left>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color indexed="63"/>
      </top>
      <bottom>
        <color indexed="63"/>
      </bottom>
    </border>
    <border>
      <left style="medium"/>
      <right style="thin"/>
      <top style="medium"/>
      <bottom>
        <color indexed="63"/>
      </bottom>
    </border>
    <border>
      <left style="medium"/>
      <right>
        <color indexed="63"/>
      </right>
      <top>
        <color indexed="63"/>
      </top>
      <bottom>
        <color indexed="63"/>
      </bottom>
    </border>
    <border>
      <left style="medium"/>
      <right style="thin"/>
      <top>
        <color indexed="63"/>
      </top>
      <bottom style="mediu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color indexed="63"/>
      </right>
      <top style="medium"/>
      <bottom style="medium"/>
    </border>
    <border>
      <left>
        <color indexed="63"/>
      </left>
      <right>
        <color indexed="63"/>
      </right>
      <top>
        <color indexed="63"/>
      </top>
      <bottom style="thin"/>
    </border>
    <border>
      <left style="thin"/>
      <right style="thin"/>
      <top style="medium"/>
      <bottom>
        <color indexed="63"/>
      </bottom>
    </border>
    <border>
      <left style="thin"/>
      <right style="medium"/>
      <top style="medium"/>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right style="medium">
        <color indexed="8"/>
      </right>
      <top style="medium"/>
      <bottom style="medium"/>
    </border>
    <border>
      <left>
        <color indexed="63"/>
      </left>
      <right style="medium">
        <color indexed="8"/>
      </right>
      <top style="medium"/>
      <bottom style="medium"/>
    </border>
    <border>
      <left>
        <color indexed="63"/>
      </left>
      <right style="medium"/>
      <top style="medium"/>
      <bottom style="medium"/>
    </border>
    <border>
      <left style="medium"/>
      <right>
        <color indexed="63"/>
      </right>
      <top style="medium"/>
      <bottom>
        <color indexed="63"/>
      </bottom>
    </border>
    <border>
      <left style="thin"/>
      <right style="thin"/>
      <top style="medium"/>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1" fillId="0" borderId="0">
      <alignment/>
      <protection/>
    </xf>
    <xf numFmtId="0" fontId="25" fillId="0" borderId="0">
      <alignment/>
      <protection/>
    </xf>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0" borderId="0">
      <alignment/>
      <protection/>
    </xf>
    <xf numFmtId="0" fontId="13"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cellStyleXfs>
  <cellXfs count="314">
    <xf numFmtId="0" fontId="0" fillId="0" borderId="0" xfId="0" applyAlignment="1">
      <alignment/>
    </xf>
    <xf numFmtId="0" fontId="3" fillId="0" borderId="0" xfId="0" applyFont="1" applyAlignment="1">
      <alignment/>
    </xf>
    <xf numFmtId="0" fontId="6"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0" applyFont="1" applyBorder="1" applyAlignment="1">
      <alignment horizontal="center"/>
    </xf>
    <xf numFmtId="0" fontId="7" fillId="0" borderId="1" xfId="0" applyFont="1" applyBorder="1" applyAlignment="1">
      <alignment horizontal="center" vertical="top" wrapText="1"/>
    </xf>
    <xf numFmtId="0" fontId="9" fillId="0" borderId="2" xfId="0" applyFont="1" applyBorder="1" applyAlignment="1">
      <alignment horizontal="center" vertical="top" wrapText="1"/>
    </xf>
    <xf numFmtId="0" fontId="5" fillId="0" borderId="3" xfId="0" applyFont="1" applyBorder="1" applyAlignment="1">
      <alignment horizontal="center" vertical="top" wrapText="1"/>
    </xf>
    <xf numFmtId="0" fontId="9" fillId="0" borderId="4" xfId="0" applyFont="1" applyBorder="1" applyAlignment="1">
      <alignment horizontal="center" vertical="top" wrapText="1"/>
    </xf>
    <xf numFmtId="0" fontId="5" fillId="0" borderId="5" xfId="0" applyFont="1" applyBorder="1" applyAlignment="1">
      <alignment horizontal="center" vertical="top" wrapText="1"/>
    </xf>
    <xf numFmtId="0" fontId="16" fillId="0" borderId="0" xfId="0" applyFont="1" applyAlignment="1">
      <alignment/>
    </xf>
    <xf numFmtId="0" fontId="5" fillId="0" borderId="6" xfId="0" applyFont="1" applyBorder="1" applyAlignment="1">
      <alignment/>
    </xf>
    <xf numFmtId="0" fontId="1" fillId="0" borderId="0" xfId="0" applyFont="1" applyAlignment="1">
      <alignment/>
    </xf>
    <xf numFmtId="0" fontId="1" fillId="0" borderId="0" xfId="0" applyFont="1" applyBorder="1" applyAlignment="1">
      <alignment/>
    </xf>
    <xf numFmtId="0" fontId="8" fillId="0" borderId="2" xfId="0" applyFont="1" applyBorder="1" applyAlignment="1">
      <alignment horizontal="center" vertical="top" wrapText="1"/>
    </xf>
    <xf numFmtId="0" fontId="8" fillId="0" borderId="1" xfId="0" applyFont="1" applyBorder="1" applyAlignment="1">
      <alignment horizontal="center" vertical="top" wrapText="1"/>
    </xf>
    <xf numFmtId="0" fontId="11" fillId="0" borderId="0" xfId="0" applyFont="1" applyAlignment="1">
      <alignment/>
    </xf>
    <xf numFmtId="0" fontId="0" fillId="2" borderId="0" xfId="0" applyFill="1" applyAlignment="1">
      <alignment/>
    </xf>
    <xf numFmtId="0" fontId="5" fillId="2" borderId="0" xfId="0" applyFont="1" applyFill="1" applyBorder="1" applyAlignment="1">
      <alignment horizontal="right"/>
    </xf>
    <xf numFmtId="0" fontId="0" fillId="2" borderId="0" xfId="0" applyFill="1" applyBorder="1" applyAlignment="1">
      <alignment/>
    </xf>
    <xf numFmtId="3" fontId="14" fillId="2" borderId="0" xfId="0" applyNumberFormat="1" applyFont="1" applyFill="1" applyBorder="1" applyAlignment="1">
      <alignment/>
    </xf>
    <xf numFmtId="0" fontId="0" fillId="0" borderId="0" xfId="0" applyFont="1" applyAlignment="1">
      <alignment/>
    </xf>
    <xf numFmtId="0" fontId="0" fillId="0" borderId="0" xfId="0" applyFont="1" applyAlignment="1">
      <alignment/>
    </xf>
    <xf numFmtId="0" fontId="7" fillId="0" borderId="0" xfId="0" applyFont="1" applyFill="1" applyBorder="1" applyAlignment="1">
      <alignment horizontal="left" wrapText="1"/>
    </xf>
    <xf numFmtId="3" fontId="5" fillId="0" borderId="0" xfId="0" applyNumberFormat="1" applyFont="1" applyFill="1" applyBorder="1" applyAlignment="1">
      <alignment/>
    </xf>
    <xf numFmtId="0" fontId="8" fillId="0" borderId="0" xfId="0" applyFont="1" applyFill="1" applyBorder="1" applyAlignment="1">
      <alignment horizontal="center" wrapText="1"/>
    </xf>
    <xf numFmtId="0" fontId="10" fillId="0" borderId="7" xfId="0" applyFont="1" applyBorder="1" applyAlignment="1">
      <alignment horizontal="center" vertical="center" wrapText="1"/>
    </xf>
    <xf numFmtId="0" fontId="8" fillId="0" borderId="4" xfId="0" applyFont="1" applyBorder="1" applyAlignment="1">
      <alignment horizontal="center" vertical="top" wrapText="1"/>
    </xf>
    <xf numFmtId="0" fontId="8" fillId="0" borderId="8" xfId="0" applyFont="1" applyFill="1" applyBorder="1" applyAlignment="1">
      <alignment horizontal="center" vertical="center" wrapText="1"/>
    </xf>
    <xf numFmtId="0" fontId="21" fillId="0" borderId="0" xfId="22" applyFont="1">
      <alignment/>
      <protection/>
    </xf>
    <xf numFmtId="0" fontId="20" fillId="0" borderId="9" xfId="15" applyFont="1" applyBorder="1" applyAlignment="1">
      <alignment horizontal="center" vertical="center"/>
      <protection/>
    </xf>
    <xf numFmtId="3" fontId="22" fillId="0" borderId="10" xfId="15" applyNumberFormat="1" applyFont="1" applyFill="1" applyBorder="1" applyAlignment="1" quotePrefix="1">
      <alignment horizontal="center" vertical="center"/>
      <protection/>
    </xf>
    <xf numFmtId="3" fontId="23" fillId="0" borderId="11" xfId="15" applyNumberFormat="1" applyFont="1" applyBorder="1" applyAlignment="1" applyProtection="1">
      <alignment horizontal="right" vertical="center"/>
      <protection/>
    </xf>
    <xf numFmtId="0" fontId="24" fillId="0" borderId="0" xfId="22" applyFont="1">
      <alignment/>
      <protection/>
    </xf>
    <xf numFmtId="0" fontId="20" fillId="0" borderId="12" xfId="16" applyFont="1" applyFill="1" applyBorder="1" applyAlignment="1">
      <alignment horizontal="left" vertical="center" wrapText="1"/>
      <protection/>
    </xf>
    <xf numFmtId="3" fontId="20" fillId="0" borderId="13" xfId="15" applyNumberFormat="1" applyFont="1" applyBorder="1" applyAlignment="1" applyProtection="1">
      <alignment horizontal="right" vertical="center"/>
      <protection/>
    </xf>
    <xf numFmtId="3" fontId="20" fillId="0" borderId="14" xfId="15" applyNumberFormat="1" applyFont="1" applyBorder="1" applyAlignment="1" applyProtection="1">
      <alignment horizontal="right" vertical="center"/>
      <protection/>
    </xf>
    <xf numFmtId="3" fontId="23" fillId="0" borderId="13" xfId="15" applyNumberFormat="1" applyFont="1" applyBorder="1" applyAlignment="1" applyProtection="1">
      <alignment horizontal="right" vertical="center"/>
      <protection/>
    </xf>
    <xf numFmtId="0" fontId="20" fillId="0" borderId="12" xfId="16" applyFont="1" applyFill="1" applyBorder="1" applyAlignment="1">
      <alignment vertical="center" wrapText="1"/>
      <protection/>
    </xf>
    <xf numFmtId="0" fontId="20" fillId="0" borderId="12" xfId="16" applyFont="1" applyFill="1" applyBorder="1" applyAlignment="1">
      <alignment wrapText="1"/>
      <protection/>
    </xf>
    <xf numFmtId="0" fontId="20" fillId="0" borderId="15" xfId="16" applyFont="1" applyFill="1" applyBorder="1" applyAlignment="1">
      <alignment vertical="top" wrapText="1"/>
      <protection/>
    </xf>
    <xf numFmtId="0" fontId="20" fillId="0" borderId="12" xfId="16" applyFont="1" applyFill="1" applyBorder="1" applyAlignment="1">
      <alignment vertical="top" wrapText="1"/>
      <protection/>
    </xf>
    <xf numFmtId="0" fontId="23" fillId="0" borderId="0" xfId="15" applyFont="1" applyAlignment="1">
      <alignment vertical="center"/>
      <protection/>
    </xf>
    <xf numFmtId="0" fontId="20" fillId="0" borderId="0" xfId="15" applyFont="1" applyAlignment="1">
      <alignment vertical="center"/>
      <protection/>
    </xf>
    <xf numFmtId="0" fontId="20" fillId="0" borderId="0" xfId="16" applyFont="1" applyFill="1" applyBorder="1" applyAlignment="1">
      <alignment horizontal="center" vertical="center"/>
      <protection/>
    </xf>
    <xf numFmtId="0" fontId="20" fillId="0" borderId="0" xfId="15" applyFont="1" applyAlignment="1">
      <alignment vertical="center" wrapText="1"/>
      <protection/>
    </xf>
    <xf numFmtId="3" fontId="20" fillId="0" borderId="0" xfId="15" applyNumberFormat="1" applyFont="1" applyBorder="1" applyAlignment="1" applyProtection="1">
      <alignment horizontal="center" vertical="center"/>
      <protection/>
    </xf>
    <xf numFmtId="1" fontId="20" fillId="0" borderId="0" xfId="15" applyNumberFormat="1" applyFont="1" applyBorder="1" applyAlignment="1" applyProtection="1">
      <alignment horizontal="center" vertical="center"/>
      <protection/>
    </xf>
    <xf numFmtId="3" fontId="22" fillId="0" borderId="0" xfId="15" applyNumberFormat="1" applyFont="1" applyFill="1" applyBorder="1" applyAlignment="1" applyProtection="1" quotePrefix="1">
      <alignment horizontal="center" vertical="center"/>
      <protection/>
    </xf>
    <xf numFmtId="3" fontId="23" fillId="0" borderId="0" xfId="15" applyNumberFormat="1" applyFont="1" applyBorder="1" applyAlignment="1" applyProtection="1">
      <alignment horizontal="right" vertical="center"/>
      <protection/>
    </xf>
    <xf numFmtId="3" fontId="20" fillId="0" borderId="0" xfId="15" applyNumberFormat="1" applyFont="1" applyBorder="1" applyAlignment="1" applyProtection="1">
      <alignment horizontal="right" vertical="center"/>
      <protection/>
    </xf>
    <xf numFmtId="0" fontId="20" fillId="0" borderId="0" xfId="15" applyFont="1" applyBorder="1" applyAlignment="1" applyProtection="1">
      <alignment vertical="center"/>
      <protection/>
    </xf>
    <xf numFmtId="3" fontId="23" fillId="0" borderId="10" xfId="15" applyNumberFormat="1" applyFont="1" applyBorder="1" applyAlignment="1" applyProtection="1">
      <alignment horizontal="right" vertical="center"/>
      <protection/>
    </xf>
    <xf numFmtId="0" fontId="23" fillId="0" borderId="16" xfId="15" applyFont="1" applyBorder="1" applyAlignment="1">
      <alignment horizontal="center" vertical="center"/>
      <protection/>
    </xf>
    <xf numFmtId="0" fontId="23" fillId="0" borderId="17" xfId="15" applyFont="1" applyBorder="1" applyAlignment="1">
      <alignment horizontal="center" vertical="center"/>
      <protection/>
    </xf>
    <xf numFmtId="0" fontId="20" fillId="0" borderId="18" xfId="16" applyFont="1" applyFill="1" applyBorder="1" applyAlignment="1">
      <alignment vertical="center" wrapText="1"/>
      <protection/>
    </xf>
    <xf numFmtId="0" fontId="20" fillId="0" borderId="19" xfId="16" applyFont="1" applyFill="1" applyBorder="1" applyAlignment="1">
      <alignment vertical="center" wrapText="1"/>
      <protection/>
    </xf>
    <xf numFmtId="0" fontId="5" fillId="0" borderId="16" xfId="0" applyFont="1" applyBorder="1" applyAlignment="1">
      <alignment horizontal="center" vertical="top" wrapText="1"/>
    </xf>
    <xf numFmtId="0" fontId="5" fillId="0" borderId="9" xfId="0" applyFont="1" applyBorder="1" applyAlignment="1">
      <alignment horizontal="center" vertical="top" wrapText="1"/>
    </xf>
    <xf numFmtId="0" fontId="5" fillId="0"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0" xfId="0" applyFont="1" applyFill="1" applyBorder="1" applyAlignment="1">
      <alignment horizontal="center"/>
    </xf>
    <xf numFmtId="0" fontId="7"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0" fillId="0" borderId="0" xfId="0" applyFill="1" applyBorder="1" applyAlignment="1">
      <alignment/>
    </xf>
    <xf numFmtId="0" fontId="11" fillId="0" borderId="0" xfId="0" applyFont="1" applyFill="1" applyBorder="1" applyAlignment="1">
      <alignment/>
    </xf>
    <xf numFmtId="0" fontId="8" fillId="0" borderId="0" xfId="0" applyFont="1" applyFill="1" applyBorder="1" applyAlignment="1">
      <alignment horizontal="left" wrapText="1"/>
    </xf>
    <xf numFmtId="0" fontId="5" fillId="0" borderId="0" xfId="0" applyFont="1" applyFill="1" applyBorder="1" applyAlignment="1">
      <alignment horizontal="right"/>
    </xf>
    <xf numFmtId="3" fontId="14" fillId="0" borderId="0" xfId="0" applyNumberFormat="1" applyFont="1" applyFill="1" applyBorder="1" applyAlignment="1">
      <alignment/>
    </xf>
    <xf numFmtId="0" fontId="15" fillId="0" borderId="0" xfId="0" applyFont="1" applyFill="1" applyAlignment="1">
      <alignment horizontal="center" vertical="center" wrapText="1"/>
    </xf>
    <xf numFmtId="1" fontId="23" fillId="0" borderId="17" xfId="15" applyNumberFormat="1" applyFont="1" applyBorder="1" applyAlignment="1">
      <alignment horizontal="center" vertical="center"/>
      <protection/>
    </xf>
    <xf numFmtId="0" fontId="10" fillId="0" borderId="0" xfId="0" applyFont="1" applyFill="1" applyBorder="1" applyAlignment="1">
      <alignment horizontal="center" wrapText="1"/>
    </xf>
    <xf numFmtId="0" fontId="23" fillId="0" borderId="10" xfId="17" applyFont="1" applyFill="1" applyBorder="1" applyAlignment="1">
      <alignment horizontal="center" vertical="center" wrapText="1"/>
      <protection/>
    </xf>
    <xf numFmtId="0" fontId="20" fillId="0" borderId="10" xfId="15" applyFont="1" applyBorder="1" applyAlignment="1">
      <alignment horizontal="center" vertical="center" wrapText="1"/>
      <protection/>
    </xf>
    <xf numFmtId="0" fontId="0" fillId="0" borderId="0" xfId="0" applyFont="1" applyAlignment="1">
      <alignment/>
    </xf>
    <xf numFmtId="191" fontId="20" fillId="0" borderId="20" xfId="16" applyNumberFormat="1" applyFont="1" applyFill="1" applyBorder="1" applyAlignment="1" quotePrefix="1">
      <alignment horizontal="right" vertical="center"/>
      <protection/>
    </xf>
    <xf numFmtId="191" fontId="20" fillId="0" borderId="20" xfId="16" applyNumberFormat="1" applyFont="1" applyFill="1" applyBorder="1" applyAlignment="1" quotePrefix="1">
      <alignment horizontal="right"/>
      <protection/>
    </xf>
    <xf numFmtId="191" fontId="20" fillId="0" borderId="21" xfId="16" applyNumberFormat="1" applyFont="1" applyFill="1" applyBorder="1" applyAlignment="1" quotePrefix="1">
      <alignment horizontal="right" vertical="center"/>
      <protection/>
    </xf>
    <xf numFmtId="191" fontId="20" fillId="0" borderId="22" xfId="16" applyNumberFormat="1" applyFont="1" applyFill="1" applyBorder="1" applyAlignment="1" quotePrefix="1">
      <alignment horizontal="right" vertical="center"/>
      <protection/>
    </xf>
    <xf numFmtId="191" fontId="20" fillId="0" borderId="23" xfId="16" applyNumberFormat="1" applyFont="1" applyFill="1" applyBorder="1" applyAlignment="1" quotePrefix="1">
      <alignment horizontal="right" vertical="center"/>
      <protection/>
    </xf>
    <xf numFmtId="191" fontId="20" fillId="0" borderId="24" xfId="16" applyNumberFormat="1" applyFont="1" applyFill="1" applyBorder="1" applyAlignment="1" quotePrefix="1">
      <alignment horizontal="right" vertical="top"/>
      <protection/>
    </xf>
    <xf numFmtId="191" fontId="20" fillId="0" borderId="20" xfId="16" applyNumberFormat="1" applyFont="1" applyFill="1" applyBorder="1" applyAlignment="1" quotePrefix="1">
      <alignment horizontal="right" vertical="top"/>
      <protection/>
    </xf>
    <xf numFmtId="0" fontId="20" fillId="0" borderId="10" xfId="16" applyFont="1" applyFill="1" applyBorder="1" applyAlignment="1">
      <alignment horizontal="right" vertical="center"/>
      <protection/>
    </xf>
    <xf numFmtId="0" fontId="0" fillId="0" borderId="0" xfId="0" applyFont="1" applyBorder="1" applyAlignment="1">
      <alignment/>
    </xf>
    <xf numFmtId="0" fontId="0" fillId="0" borderId="0" xfId="0" applyFont="1" applyBorder="1" applyAlignment="1">
      <alignment/>
    </xf>
    <xf numFmtId="0" fontId="4" fillId="0" borderId="5" xfId="0" applyFont="1" applyFill="1" applyBorder="1" applyAlignment="1">
      <alignment horizontal="left" vertical="center" wrapText="1"/>
    </xf>
    <xf numFmtId="0" fontId="0" fillId="0" borderId="8" xfId="0" applyFont="1" applyFill="1" applyBorder="1" applyAlignment="1">
      <alignment horizontal="center" vertical="center" wrapText="1"/>
    </xf>
    <xf numFmtId="3" fontId="4" fillId="0" borderId="4" xfId="0" applyNumberFormat="1" applyFont="1" applyFill="1" applyBorder="1" applyAlignment="1">
      <alignment horizontal="right" wrapText="1"/>
    </xf>
    <xf numFmtId="0" fontId="4" fillId="0" borderId="25" xfId="0" applyFont="1" applyFill="1" applyBorder="1" applyAlignment="1">
      <alignment horizontal="left" vertical="center" wrapText="1"/>
    </xf>
    <xf numFmtId="0" fontId="4" fillId="0" borderId="2" xfId="0" applyFont="1" applyFill="1" applyBorder="1" applyAlignment="1">
      <alignment horizontal="center" vertical="center" wrapText="1"/>
    </xf>
    <xf numFmtId="3" fontId="4" fillId="0" borderId="6" xfId="0" applyNumberFormat="1" applyFont="1" applyFill="1" applyBorder="1" applyAlignment="1">
      <alignment horizontal="right" wrapText="1"/>
    </xf>
    <xf numFmtId="0" fontId="4" fillId="0" borderId="6" xfId="0" applyFont="1" applyFill="1" applyBorder="1" applyAlignment="1">
      <alignment horizontal="center" vertical="center" wrapText="1"/>
    </xf>
    <xf numFmtId="0" fontId="1" fillId="0" borderId="8" xfId="0" applyFont="1" applyFill="1" applyBorder="1" applyAlignment="1">
      <alignment horizontal="left" vertical="top" wrapText="1"/>
    </xf>
    <xf numFmtId="0" fontId="4" fillId="0" borderId="8" xfId="0" applyFont="1" applyFill="1" applyBorder="1" applyAlignment="1">
      <alignment horizontal="center" vertical="center" wrapText="1"/>
    </xf>
    <xf numFmtId="3" fontId="1" fillId="0" borderId="8" xfId="0" applyNumberFormat="1" applyFont="1" applyFill="1" applyBorder="1" applyAlignment="1">
      <alignment horizontal="right" wrapText="1"/>
    </xf>
    <xf numFmtId="0" fontId="1" fillId="0" borderId="6" xfId="0" applyFont="1" applyFill="1" applyBorder="1" applyAlignment="1">
      <alignment horizontal="left" vertical="top" wrapText="1"/>
    </xf>
    <xf numFmtId="0" fontId="4" fillId="0" borderId="6" xfId="0" applyFont="1" applyFill="1" applyBorder="1" applyAlignment="1">
      <alignment horizontal="center" wrapText="1"/>
    </xf>
    <xf numFmtId="0" fontId="4" fillId="0" borderId="2" xfId="0" applyFont="1" applyFill="1" applyBorder="1" applyAlignment="1">
      <alignment horizontal="center" wrapText="1"/>
    </xf>
    <xf numFmtId="0" fontId="0" fillId="0" borderId="8" xfId="0" applyFont="1" applyFill="1" applyBorder="1" applyAlignment="1">
      <alignment horizontal="center" wrapText="1"/>
    </xf>
    <xf numFmtId="3" fontId="0" fillId="0" borderId="8" xfId="0" applyNumberFormat="1" applyFont="1" applyFill="1" applyBorder="1" applyAlignment="1">
      <alignment horizontal="right"/>
    </xf>
    <xf numFmtId="3" fontId="1" fillId="0" borderId="8" xfId="0" applyNumberFormat="1" applyFont="1" applyFill="1" applyBorder="1" applyAlignment="1">
      <alignment horizontal="right"/>
    </xf>
    <xf numFmtId="3" fontId="1" fillId="0" borderId="6" xfId="0" applyNumberFormat="1" applyFont="1" applyFill="1" applyBorder="1" applyAlignment="1">
      <alignment horizontal="right"/>
    </xf>
    <xf numFmtId="0" fontId="1" fillId="0" borderId="2" xfId="0" applyFont="1" applyFill="1" applyBorder="1" applyAlignment="1">
      <alignment horizontal="left" vertical="top" wrapText="1"/>
    </xf>
    <xf numFmtId="3" fontId="1" fillId="0" borderId="4" xfId="0" applyNumberFormat="1" applyFont="1" applyFill="1" applyBorder="1" applyAlignment="1">
      <alignment horizontal="right" wrapText="1"/>
    </xf>
    <xf numFmtId="0" fontId="4" fillId="0" borderId="4" xfId="0" applyFont="1" applyFill="1" applyBorder="1" applyAlignment="1">
      <alignment horizontal="center" vertical="center" wrapText="1"/>
    </xf>
    <xf numFmtId="0" fontId="8" fillId="0" borderId="10" xfId="0" applyFont="1" applyFill="1" applyBorder="1" applyAlignment="1">
      <alignment horizontal="center" wrapText="1"/>
    </xf>
    <xf numFmtId="0" fontId="0" fillId="0" borderId="0" xfId="0" applyFill="1" applyAlignment="1">
      <alignment/>
    </xf>
    <xf numFmtId="0" fontId="5" fillId="0" borderId="10" xfId="0" applyFont="1" applyFill="1" applyBorder="1" applyAlignment="1">
      <alignment horizontal="left" vertical="top" wrapText="1"/>
    </xf>
    <xf numFmtId="0" fontId="8" fillId="0" borderId="10" xfId="0" applyFont="1" applyFill="1" applyBorder="1" applyAlignment="1">
      <alignment horizontal="center" vertical="center" wrapText="1"/>
    </xf>
    <xf numFmtId="3" fontId="5" fillId="0" borderId="10" xfId="0" applyNumberFormat="1" applyFont="1" applyFill="1" applyBorder="1" applyAlignment="1">
      <alignment wrapText="1"/>
    </xf>
    <xf numFmtId="3" fontId="11" fillId="0" borderId="10" xfId="0" applyNumberFormat="1" applyFont="1" applyFill="1" applyBorder="1" applyAlignment="1">
      <alignment/>
    </xf>
    <xf numFmtId="0" fontId="5" fillId="0" borderId="10" xfId="0" applyFont="1" applyFill="1" applyBorder="1" applyAlignment="1">
      <alignment horizontal="left" vertical="center" wrapText="1"/>
    </xf>
    <xf numFmtId="0" fontId="7" fillId="0" borderId="0" xfId="0" applyFont="1" applyAlignment="1">
      <alignment horizontal="center"/>
    </xf>
    <xf numFmtId="0" fontId="27" fillId="0" borderId="0" xfId="0" applyFont="1" applyBorder="1" applyAlignment="1">
      <alignment/>
    </xf>
    <xf numFmtId="0" fontId="28" fillId="0" borderId="0" xfId="0" applyFont="1" applyAlignment="1">
      <alignment horizontal="center"/>
    </xf>
    <xf numFmtId="0" fontId="28" fillId="0" borderId="0" xfId="0" applyFont="1" applyAlignment="1">
      <alignment/>
    </xf>
    <xf numFmtId="0" fontId="7" fillId="0" borderId="0" xfId="0" applyFont="1" applyAlignment="1">
      <alignment/>
    </xf>
    <xf numFmtId="0" fontId="28" fillId="0" borderId="2" xfId="0" applyFont="1" applyBorder="1" applyAlignment="1">
      <alignment horizontal="center"/>
    </xf>
    <xf numFmtId="0" fontId="28" fillId="0" borderId="0" xfId="0" applyFont="1" applyAlignment="1">
      <alignment/>
    </xf>
    <xf numFmtId="0" fontId="28" fillId="0" borderId="6" xfId="0" applyFont="1" applyBorder="1" applyAlignment="1">
      <alignment/>
    </xf>
    <xf numFmtId="0" fontId="28" fillId="0" borderId="6" xfId="0" applyFont="1" applyBorder="1" applyAlignment="1">
      <alignment horizontal="center"/>
    </xf>
    <xf numFmtId="0" fontId="7" fillId="0" borderId="6" xfId="0" applyFont="1" applyBorder="1" applyAlignment="1">
      <alignment/>
    </xf>
    <xf numFmtId="0" fontId="28" fillId="0" borderId="0" xfId="0" applyNumberFormat="1" applyFont="1" applyAlignment="1">
      <alignment wrapText="1"/>
    </xf>
    <xf numFmtId="3" fontId="28" fillId="0" borderId="0" xfId="0" applyNumberFormat="1" applyFont="1" applyAlignment="1">
      <alignment/>
    </xf>
    <xf numFmtId="0" fontId="26" fillId="0" borderId="0" xfId="0" applyFont="1" applyAlignment="1">
      <alignment/>
    </xf>
    <xf numFmtId="0" fontId="28" fillId="0" borderId="0" xfId="0" applyFont="1" applyBorder="1" applyAlignment="1">
      <alignment horizontal="center"/>
    </xf>
    <xf numFmtId="0" fontId="7" fillId="0" borderId="0" xfId="0" applyFont="1" applyBorder="1" applyAlignment="1">
      <alignment/>
    </xf>
    <xf numFmtId="0" fontId="7" fillId="0" borderId="6" xfId="0" applyFont="1" applyBorder="1" applyAlignment="1">
      <alignment horizontal="center"/>
    </xf>
    <xf numFmtId="0" fontId="30" fillId="0" borderId="0" xfId="0" applyFont="1" applyAlignment="1">
      <alignment horizontal="center"/>
    </xf>
    <xf numFmtId="0" fontId="31" fillId="0" borderId="0" xfId="0" applyFont="1" applyAlignment="1">
      <alignment/>
    </xf>
    <xf numFmtId="0" fontId="30" fillId="0" borderId="0" xfId="0" applyFont="1" applyAlignment="1">
      <alignment horizontal="righ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28" fillId="0" borderId="0" xfId="0" applyFont="1" applyAlignment="1">
      <alignment horizontal="center" vertical="center" wrapText="1"/>
    </xf>
    <xf numFmtId="0" fontId="7" fillId="0" borderId="6" xfId="0" applyFont="1" applyBorder="1" applyAlignment="1">
      <alignment horizontal="center" vertical="center"/>
    </xf>
    <xf numFmtId="0" fontId="28" fillId="0" borderId="7" xfId="0" applyFont="1" applyBorder="1" applyAlignment="1">
      <alignment horizontal="center" vertical="center"/>
    </xf>
    <xf numFmtId="0" fontId="29" fillId="0" borderId="6" xfId="0" applyFont="1" applyBorder="1" applyAlignment="1">
      <alignment horizontal="center"/>
    </xf>
    <xf numFmtId="0" fontId="28" fillId="0" borderId="26" xfId="0" applyFont="1" applyBorder="1" applyAlignment="1">
      <alignment horizontal="center"/>
    </xf>
    <xf numFmtId="3" fontId="28" fillId="0" borderId="6" xfId="0" applyNumberFormat="1" applyFont="1" applyBorder="1" applyAlignment="1">
      <alignment horizontal="right"/>
    </xf>
    <xf numFmtId="0" fontId="32" fillId="0" borderId="0" xfId="0" applyFont="1" applyAlignment="1">
      <alignment horizontal="center"/>
    </xf>
    <xf numFmtId="0" fontId="32" fillId="0" borderId="0" xfId="0" applyFont="1" applyAlignment="1">
      <alignment/>
    </xf>
    <xf numFmtId="0" fontId="28" fillId="0" borderId="7" xfId="0" applyFont="1" applyBorder="1" applyAlignment="1">
      <alignment horizontal="center"/>
    </xf>
    <xf numFmtId="3" fontId="7" fillId="0" borderId="6" xfId="0" applyNumberFormat="1" applyFont="1" applyBorder="1" applyAlignment="1">
      <alignment horizontal="right"/>
    </xf>
    <xf numFmtId="0" fontId="31" fillId="0" borderId="0" xfId="0" applyFont="1" applyAlignment="1">
      <alignment horizontal="center"/>
    </xf>
    <xf numFmtId="0" fontId="31" fillId="0" borderId="0" xfId="0" applyFont="1" applyAlignment="1">
      <alignment horizontal="center" vertical="center"/>
    </xf>
    <xf numFmtId="0" fontId="31" fillId="0" borderId="0" xfId="0" applyFont="1" applyAlignment="1">
      <alignment horizontal="center" vertical="center" wrapText="1"/>
    </xf>
    <xf numFmtId="0" fontId="7" fillId="0" borderId="6" xfId="0" applyFont="1" applyBorder="1" applyAlignment="1">
      <alignment horizontal="center" vertical="center" wrapText="1"/>
    </xf>
    <xf numFmtId="16" fontId="28" fillId="0" borderId="26" xfId="0" applyNumberFormat="1" applyFont="1" applyBorder="1" applyAlignment="1">
      <alignment horizontal="center"/>
    </xf>
    <xf numFmtId="9" fontId="31" fillId="0" borderId="0" xfId="0" applyNumberFormat="1" applyFont="1" applyAlignment="1">
      <alignment horizontal="center"/>
    </xf>
    <xf numFmtId="0" fontId="28" fillId="0" borderId="0" xfId="0" applyFont="1" applyBorder="1" applyAlignment="1">
      <alignment/>
    </xf>
    <xf numFmtId="0" fontId="28" fillId="0" borderId="0" xfId="0" applyFont="1" applyAlignment="1">
      <alignment horizontal="right"/>
    </xf>
    <xf numFmtId="0" fontId="7" fillId="0" borderId="25" xfId="0" applyFont="1" applyBorder="1" applyAlignment="1">
      <alignment/>
    </xf>
    <xf numFmtId="49" fontId="7" fillId="0" borderId="6" xfId="0" applyNumberFormat="1" applyFont="1" applyBorder="1" applyAlignment="1">
      <alignment horizontal="center"/>
    </xf>
    <xf numFmtId="3" fontId="7" fillId="0" borderId="6" xfId="0" applyNumberFormat="1" applyFont="1" applyBorder="1" applyAlignment="1">
      <alignment/>
    </xf>
    <xf numFmtId="49" fontId="28" fillId="0" borderId="6" xfId="0" applyNumberFormat="1" applyFont="1" applyBorder="1" applyAlignment="1">
      <alignment horizontal="center"/>
    </xf>
    <xf numFmtId="3" fontId="28" fillId="0" borderId="6" xfId="0" applyNumberFormat="1" applyFont="1" applyBorder="1" applyAlignment="1">
      <alignment/>
    </xf>
    <xf numFmtId="49" fontId="7" fillId="0" borderId="6" xfId="0" applyNumberFormat="1" applyFont="1" applyBorder="1" applyAlignment="1">
      <alignment/>
    </xf>
    <xf numFmtId="0" fontId="5" fillId="0" borderId="16" xfId="0" applyFont="1" applyFill="1" applyBorder="1" applyAlignment="1">
      <alignment horizontal="left" vertical="top" wrapText="1"/>
    </xf>
    <xf numFmtId="0" fontId="8" fillId="0" borderId="16" xfId="0" applyFont="1" applyFill="1" applyBorder="1" applyAlignment="1">
      <alignment horizontal="center" vertical="center" wrapText="1"/>
    </xf>
    <xf numFmtId="3" fontId="5" fillId="0" borderId="16" xfId="0" applyNumberFormat="1" applyFont="1" applyFill="1" applyBorder="1" applyAlignment="1">
      <alignment horizontal="right" vertical="center" wrapText="1"/>
    </xf>
    <xf numFmtId="0" fontId="8" fillId="0" borderId="6" xfId="0" applyFont="1" applyFill="1" applyBorder="1" applyAlignment="1">
      <alignment horizontal="center" vertical="center" wrapText="1"/>
    </xf>
    <xf numFmtId="3" fontId="5" fillId="0" borderId="6" xfId="0" applyNumberFormat="1" applyFont="1" applyFill="1" applyBorder="1" applyAlignment="1">
      <alignment horizontal="right" vertical="center" wrapText="1"/>
    </xf>
    <xf numFmtId="3" fontId="1" fillId="0" borderId="6" xfId="0" applyNumberFormat="1" applyFont="1" applyFill="1" applyBorder="1" applyAlignment="1">
      <alignment horizontal="right" vertical="center" wrapText="1"/>
    </xf>
    <xf numFmtId="0" fontId="1" fillId="0" borderId="4" xfId="0" applyFont="1" applyFill="1" applyBorder="1" applyAlignment="1">
      <alignment horizontal="left" vertical="top" wrapText="1"/>
    </xf>
    <xf numFmtId="3" fontId="1" fillId="0" borderId="4" xfId="0" applyNumberFormat="1" applyFont="1" applyFill="1" applyBorder="1" applyAlignment="1">
      <alignment/>
    </xf>
    <xf numFmtId="0" fontId="7" fillId="0" borderId="9" xfId="0" applyFont="1" applyFill="1" applyBorder="1" applyAlignment="1">
      <alignment horizontal="left" wrapText="1"/>
    </xf>
    <xf numFmtId="0" fontId="8" fillId="0" borderId="9" xfId="0" applyFont="1" applyFill="1" applyBorder="1" applyAlignment="1">
      <alignment horizontal="center" wrapText="1"/>
    </xf>
    <xf numFmtId="3" fontId="5" fillId="0" borderId="9" xfId="0" applyNumberFormat="1" applyFont="1" applyFill="1" applyBorder="1" applyAlignment="1">
      <alignment/>
    </xf>
    <xf numFmtId="0" fontId="4" fillId="0" borderId="27" xfId="0" applyFont="1" applyFill="1" applyBorder="1" applyAlignment="1">
      <alignment horizontal="center" vertical="center" wrapText="1"/>
    </xf>
    <xf numFmtId="3" fontId="1" fillId="0" borderId="27" xfId="0" applyNumberFormat="1" applyFont="1" applyFill="1" applyBorder="1" applyAlignment="1">
      <alignment/>
    </xf>
    <xf numFmtId="3" fontId="5" fillId="0" borderId="28" xfId="0" applyNumberFormat="1" applyFont="1" applyFill="1" applyBorder="1" applyAlignment="1">
      <alignment/>
    </xf>
    <xf numFmtId="0" fontId="5" fillId="0" borderId="29" xfId="0" applyFont="1" applyFill="1" applyBorder="1" applyAlignment="1">
      <alignment horizontal="left" vertical="top" wrapText="1"/>
    </xf>
    <xf numFmtId="16" fontId="20" fillId="0" borderId="19" xfId="16" applyNumberFormat="1" applyFont="1" applyFill="1" applyBorder="1" applyAlignment="1">
      <alignment vertical="center" wrapText="1"/>
      <protection/>
    </xf>
    <xf numFmtId="49" fontId="20" fillId="0" borderId="20" xfId="16" applyNumberFormat="1" applyFont="1" applyFill="1" applyBorder="1" applyAlignment="1">
      <alignment horizontal="right" vertical="center"/>
      <protection/>
    </xf>
    <xf numFmtId="3" fontId="23" fillId="0" borderId="14" xfId="15" applyNumberFormat="1" applyFont="1" applyBorder="1" applyAlignment="1" applyProtection="1">
      <alignment horizontal="right" vertical="center"/>
      <protection/>
    </xf>
    <xf numFmtId="3" fontId="23" fillId="0" borderId="13" xfId="15" applyNumberFormat="1" applyFont="1" applyBorder="1" applyAlignment="1" applyProtection="1">
      <alignment horizontal="right" vertical="center"/>
      <protection/>
    </xf>
    <xf numFmtId="0" fontId="34" fillId="0" borderId="0" xfId="0" applyFont="1" applyAlignment="1">
      <alignment horizontal="center" vertical="center" wrapText="1"/>
    </xf>
    <xf numFmtId="0" fontId="1" fillId="0" borderId="0" xfId="0" applyFont="1" applyAlignment="1">
      <alignment horizontal="center" vertical="center" wrapText="1"/>
    </xf>
    <xf numFmtId="0" fontId="35" fillId="0" borderId="6" xfId="0" applyFont="1" applyBorder="1" applyAlignment="1">
      <alignment horizontal="center" vertical="center" wrapText="1"/>
    </xf>
    <xf numFmtId="0" fontId="36" fillId="0" borderId="2" xfId="0" applyFont="1" applyBorder="1" applyAlignment="1">
      <alignment horizontal="left" vertical="center"/>
    </xf>
    <xf numFmtId="0" fontId="16" fillId="0" borderId="6" xfId="0" applyFont="1" applyBorder="1" applyAlignment="1">
      <alignment vertical="center"/>
    </xf>
    <xf numFmtId="0" fontId="36" fillId="0" borderId="6" xfId="0" applyFont="1" applyBorder="1" applyAlignment="1">
      <alignment horizontal="left" vertical="center"/>
    </xf>
    <xf numFmtId="0" fontId="36" fillId="0" borderId="6" xfId="0" applyFont="1" applyBorder="1" applyAlignment="1">
      <alignment horizontal="left" vertical="center" wrapText="1"/>
    </xf>
    <xf numFmtId="0" fontId="36" fillId="0" borderId="6" xfId="0" applyFont="1" applyBorder="1" applyAlignment="1">
      <alignment vertical="center"/>
    </xf>
    <xf numFmtId="3" fontId="28" fillId="0" borderId="2" xfId="0" applyNumberFormat="1" applyFont="1" applyBorder="1" applyAlignment="1">
      <alignment horizontal="right"/>
    </xf>
    <xf numFmtId="3" fontId="7" fillId="0" borderId="0" xfId="0" applyNumberFormat="1" applyFont="1" applyBorder="1" applyAlignment="1">
      <alignment/>
    </xf>
    <xf numFmtId="0" fontId="28" fillId="0" borderId="6" xfId="0" applyFont="1" applyBorder="1" applyAlignment="1">
      <alignment vertical="center" wrapText="1"/>
    </xf>
    <xf numFmtId="3" fontId="1" fillId="0" borderId="0" xfId="0" applyNumberFormat="1" applyFont="1" applyAlignment="1">
      <alignment/>
    </xf>
    <xf numFmtId="0" fontId="7" fillId="0" borderId="30" xfId="0" applyFont="1" applyBorder="1" applyAlignment="1">
      <alignment/>
    </xf>
    <xf numFmtId="3" fontId="7" fillId="0" borderId="10" xfId="0" applyNumberFormat="1" applyFont="1" applyBorder="1" applyAlignment="1">
      <alignment/>
    </xf>
    <xf numFmtId="0" fontId="28" fillId="0" borderId="6" xfId="0" applyFont="1" applyBorder="1" applyAlignment="1">
      <alignment horizontal="center" vertical="center"/>
    </xf>
    <xf numFmtId="3" fontId="28" fillId="0" borderId="6" xfId="0" applyNumberFormat="1" applyFont="1" applyBorder="1" applyAlignment="1">
      <alignment vertical="center"/>
    </xf>
    <xf numFmtId="0" fontId="37" fillId="0" borderId="0" xfId="0" applyFont="1" applyAlignment="1">
      <alignment/>
    </xf>
    <xf numFmtId="0" fontId="38" fillId="0" borderId="0" xfId="0" applyFont="1" applyAlignment="1">
      <alignment horizontal="center"/>
    </xf>
    <xf numFmtId="0" fontId="5" fillId="0" borderId="31" xfId="0" applyFont="1" applyBorder="1" applyAlignment="1">
      <alignment horizont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39" fillId="0" borderId="6" xfId="0" applyFont="1" applyFill="1" applyBorder="1" applyAlignment="1">
      <alignment/>
    </xf>
    <xf numFmtId="0" fontId="1" fillId="0" borderId="6" xfId="0" applyFont="1" applyFill="1" applyBorder="1" applyAlignment="1">
      <alignment/>
    </xf>
    <xf numFmtId="0" fontId="7" fillId="0" borderId="6" xfId="0" applyFont="1" applyFill="1" applyBorder="1" applyAlignment="1">
      <alignment/>
    </xf>
    <xf numFmtId="0" fontId="33" fillId="0" borderId="34" xfId="0" applyFont="1" applyBorder="1" applyAlignment="1">
      <alignment horizontal="justify" vertical="top" wrapText="1"/>
    </xf>
    <xf numFmtId="0" fontId="17" fillId="0" borderId="35" xfId="0" applyFont="1" applyBorder="1" applyAlignment="1">
      <alignment horizontal="justify" vertical="top" wrapText="1"/>
    </xf>
    <xf numFmtId="0" fontId="33" fillId="0" borderId="35" xfId="0" applyFont="1" applyBorder="1" applyAlignment="1">
      <alignment horizontal="right" vertical="top" wrapText="1"/>
    </xf>
    <xf numFmtId="0" fontId="17" fillId="0" borderId="35" xfId="0" applyFont="1" applyBorder="1" applyAlignment="1">
      <alignment horizontal="right" vertical="top" wrapText="1"/>
    </xf>
    <xf numFmtId="0" fontId="17" fillId="0" borderId="34" xfId="0" applyFont="1" applyBorder="1" applyAlignment="1">
      <alignment vertical="top" wrapText="1"/>
    </xf>
    <xf numFmtId="0" fontId="17" fillId="0" borderId="34" xfId="0" applyFont="1" applyBorder="1" applyAlignment="1">
      <alignment wrapText="1"/>
    </xf>
    <xf numFmtId="0" fontId="17" fillId="0" borderId="35" xfId="0" applyFont="1" applyBorder="1" applyAlignment="1">
      <alignment horizontal="center" wrapText="1"/>
    </xf>
    <xf numFmtId="0" fontId="17" fillId="0" borderId="34" xfId="0" applyFont="1" applyBorder="1" applyAlignment="1">
      <alignment horizontal="justify" vertical="top" wrapText="1"/>
    </xf>
    <xf numFmtId="0" fontId="17" fillId="0" borderId="35" xfId="0" applyFont="1" applyBorder="1" applyAlignment="1">
      <alignment horizontal="center" vertical="top" wrapText="1"/>
    </xf>
    <xf numFmtId="0" fontId="17" fillId="0" borderId="36" xfId="0" applyFont="1" applyBorder="1" applyAlignment="1">
      <alignment wrapText="1"/>
    </xf>
    <xf numFmtId="0" fontId="17" fillId="0" borderId="37" xfId="0" applyFont="1" applyBorder="1" applyAlignment="1">
      <alignment horizontal="center" wrapText="1"/>
    </xf>
    <xf numFmtId="0" fontId="33" fillId="0" borderId="37" xfId="0" applyFont="1" applyBorder="1" applyAlignment="1">
      <alignment horizontal="right" vertical="top" wrapText="1"/>
    </xf>
    <xf numFmtId="0" fontId="17" fillId="0" borderId="37" xfId="0" applyFont="1" applyBorder="1" applyAlignment="1">
      <alignment horizontal="right" vertical="top" wrapText="1"/>
    </xf>
    <xf numFmtId="0" fontId="17" fillId="0" borderId="38" xfId="0" applyFont="1" applyBorder="1" applyAlignment="1">
      <alignment wrapText="1"/>
    </xf>
    <xf numFmtId="0" fontId="17" fillId="0" borderId="39" xfId="0" applyFont="1" applyBorder="1" applyAlignment="1">
      <alignment horizontal="center" wrapText="1"/>
    </xf>
    <xf numFmtId="0" fontId="33" fillId="0" borderId="39" xfId="0" applyFont="1" applyBorder="1" applyAlignment="1">
      <alignment horizontal="right" vertical="top" wrapText="1"/>
    </xf>
    <xf numFmtId="0" fontId="17" fillId="0" borderId="39" xfId="0" applyFont="1" applyBorder="1" applyAlignment="1">
      <alignment horizontal="right" vertical="top" wrapText="1"/>
    </xf>
    <xf numFmtId="0" fontId="17" fillId="0" borderId="40" xfId="0" applyFont="1" applyBorder="1" applyAlignment="1">
      <alignment horizontal="right" vertical="top" wrapText="1"/>
    </xf>
    <xf numFmtId="0" fontId="5" fillId="0" borderId="6" xfId="0" applyFont="1" applyBorder="1" applyAlignment="1">
      <alignment wrapText="1"/>
    </xf>
    <xf numFmtId="0" fontId="5" fillId="0" borderId="0" xfId="0" applyFont="1" applyBorder="1" applyAlignment="1">
      <alignment/>
    </xf>
    <xf numFmtId="0" fontId="5" fillId="0" borderId="0" xfId="0" applyFont="1" applyBorder="1" applyAlignment="1">
      <alignment wrapText="1"/>
    </xf>
    <xf numFmtId="0" fontId="33" fillId="0" borderId="30" xfId="0" applyFont="1" applyBorder="1" applyAlignment="1">
      <alignment horizontal="center" vertical="center" wrapText="1"/>
    </xf>
    <xf numFmtId="0" fontId="33" fillId="0" borderId="10" xfId="0" applyFont="1" applyBorder="1" applyAlignment="1">
      <alignment vertical="center"/>
    </xf>
    <xf numFmtId="0" fontId="40" fillId="0" borderId="41" xfId="0" applyFont="1" applyFill="1" applyBorder="1" applyAlignment="1" applyProtection="1">
      <alignment horizontal="left" wrapText="1" indent="2"/>
      <protection/>
    </xf>
    <xf numFmtId="0" fontId="33" fillId="0" borderId="40" xfId="0" applyFont="1" applyBorder="1" applyAlignment="1">
      <alignment/>
    </xf>
    <xf numFmtId="0" fontId="1" fillId="0" borderId="6" xfId="0" applyFont="1" applyBorder="1" applyAlignment="1">
      <alignment wrapText="1"/>
    </xf>
    <xf numFmtId="3" fontId="27" fillId="0" borderId="6" xfId="0" applyNumberFormat="1" applyFont="1" applyBorder="1" applyAlignment="1">
      <alignment vertical="center"/>
    </xf>
    <xf numFmtId="0" fontId="40" fillId="0" borderId="30" xfId="0" applyFont="1" applyFill="1" applyBorder="1" applyAlignment="1" applyProtection="1">
      <alignment horizontal="left" wrapText="1" indent="2"/>
      <protection/>
    </xf>
    <xf numFmtId="0" fontId="27" fillId="0" borderId="42" xfId="0" applyFont="1" applyFill="1" applyBorder="1" applyAlignment="1" applyProtection="1">
      <alignment horizontal="left" wrapText="1"/>
      <protection/>
    </xf>
    <xf numFmtId="0" fontId="5" fillId="0" borderId="42" xfId="0" applyFont="1" applyBorder="1" applyAlignment="1">
      <alignment/>
    </xf>
    <xf numFmtId="0" fontId="1" fillId="0" borderId="1" xfId="0" applyFont="1" applyBorder="1" applyAlignment="1">
      <alignment/>
    </xf>
    <xf numFmtId="0" fontId="27" fillId="0" borderId="43" xfId="0" applyFont="1" applyBorder="1" applyAlignment="1">
      <alignment/>
    </xf>
    <xf numFmtId="0" fontId="1" fillId="0" borderId="5" xfId="0" applyFont="1" applyBorder="1" applyAlignment="1">
      <alignment/>
    </xf>
    <xf numFmtId="0" fontId="27" fillId="0" borderId="44" xfId="0" applyFont="1" applyBorder="1" applyAlignment="1">
      <alignment/>
    </xf>
    <xf numFmtId="0" fontId="33" fillId="0" borderId="10" xfId="0" applyFont="1" applyBorder="1" applyAlignment="1">
      <alignment horizontal="center" vertical="center" wrapText="1"/>
    </xf>
    <xf numFmtId="0" fontId="33" fillId="0" borderId="10" xfId="0" applyFont="1" applyBorder="1" applyAlignment="1">
      <alignment/>
    </xf>
    <xf numFmtId="0" fontId="33" fillId="0" borderId="0" xfId="0" applyFont="1" applyBorder="1" applyAlignment="1">
      <alignment horizontal="center" vertical="center" wrapText="1"/>
    </xf>
    <xf numFmtId="2" fontId="7" fillId="0" borderId="29" xfId="0" applyNumberFormat="1" applyFont="1" applyFill="1" applyBorder="1" applyAlignment="1">
      <alignment vertical="center" wrapText="1"/>
    </xf>
    <xf numFmtId="0" fontId="41" fillId="0" borderId="8" xfId="0" applyFont="1" applyFill="1" applyBorder="1" applyAlignment="1" applyProtection="1" quotePrefix="1">
      <alignment horizontal="left" wrapText="1"/>
      <protection/>
    </xf>
    <xf numFmtId="0" fontId="33" fillId="0" borderId="4" xfId="0" applyFont="1" applyBorder="1" applyAlignment="1">
      <alignment/>
    </xf>
    <xf numFmtId="2" fontId="1" fillId="0" borderId="6" xfId="0" applyNumberFormat="1" applyFont="1" applyFill="1" applyBorder="1" applyAlignment="1">
      <alignment vertical="center" wrapText="1"/>
    </xf>
    <xf numFmtId="0" fontId="1" fillId="0" borderId="2" xfId="0" applyFont="1" applyBorder="1" applyAlignment="1">
      <alignment/>
    </xf>
    <xf numFmtId="0" fontId="1" fillId="0" borderId="6" xfId="0" applyFont="1" applyBorder="1" applyAlignment="1">
      <alignment/>
    </xf>
    <xf numFmtId="0" fontId="40" fillId="0" borderId="0" xfId="0" applyFont="1" applyFill="1" applyBorder="1" applyAlignment="1" applyProtection="1">
      <alignment horizontal="left" wrapText="1" indent="2"/>
      <protection/>
    </xf>
    <xf numFmtId="0" fontId="33" fillId="0" borderId="0" xfId="0" applyFont="1" applyBorder="1" applyAlignment="1">
      <alignment/>
    </xf>
    <xf numFmtId="0" fontId="16" fillId="0" borderId="0" xfId="0" applyFont="1" applyBorder="1" applyAlignment="1">
      <alignment/>
    </xf>
    <xf numFmtId="0" fontId="27" fillId="0" borderId="0" xfId="0" applyFont="1" applyFill="1" applyBorder="1" applyAlignment="1" applyProtection="1">
      <alignment horizontal="left" wrapText="1"/>
      <protection/>
    </xf>
    <xf numFmtId="0" fontId="42" fillId="0" borderId="0" xfId="0" applyFont="1" applyAlignment="1">
      <alignment/>
    </xf>
    <xf numFmtId="0" fontId="40" fillId="0" borderId="0" xfId="0" applyFont="1" applyAlignment="1">
      <alignment/>
    </xf>
    <xf numFmtId="0" fontId="42" fillId="0" borderId="6" xfId="0" applyFont="1" applyBorder="1" applyAlignment="1">
      <alignment horizontal="center" vertical="center" wrapText="1"/>
    </xf>
    <xf numFmtId="0" fontId="42" fillId="0" borderId="44" xfId="0" applyFont="1" applyBorder="1" applyAlignment="1">
      <alignment horizontal="center" vertical="center" wrapText="1"/>
    </xf>
    <xf numFmtId="192" fontId="42" fillId="0" borderId="6" xfId="0" applyNumberFormat="1" applyFont="1" applyBorder="1" applyAlignment="1">
      <alignment horizontal="right" vertical="center" wrapText="1"/>
    </xf>
    <xf numFmtId="0" fontId="42" fillId="0" borderId="8" xfId="0" applyFont="1" applyBorder="1" applyAlignment="1">
      <alignment horizontal="center"/>
    </xf>
    <xf numFmtId="0" fontId="42" fillId="0" borderId="8" xfId="0" applyFont="1" applyBorder="1" applyAlignment="1">
      <alignment horizontal="center" vertical="center" wrapText="1"/>
    </xf>
    <xf numFmtId="192" fontId="42" fillId="0" borderId="8" xfId="0" applyNumberFormat="1" applyFont="1" applyBorder="1" applyAlignment="1">
      <alignment horizontal="right" vertical="center" wrapText="1"/>
    </xf>
    <xf numFmtId="0" fontId="42" fillId="0" borderId="7" xfId="0" applyFont="1" applyBorder="1" applyAlignment="1">
      <alignment horizontal="center" vertical="center" wrapText="1"/>
    </xf>
    <xf numFmtId="2" fontId="42" fillId="0" borderId="6" xfId="0" applyNumberFormat="1" applyFont="1" applyFill="1" applyBorder="1" applyAlignment="1">
      <alignment vertical="center" wrapText="1"/>
    </xf>
    <xf numFmtId="192" fontId="42" fillId="0" borderId="6" xfId="0" applyNumberFormat="1" applyFont="1" applyFill="1" applyBorder="1" applyAlignment="1">
      <alignment horizontal="right" vertical="center" wrapText="1"/>
    </xf>
    <xf numFmtId="192" fontId="42" fillId="0" borderId="6" xfId="0" applyNumberFormat="1" applyFont="1" applyBorder="1" applyAlignment="1">
      <alignment horizontal="right"/>
    </xf>
    <xf numFmtId="192" fontId="40" fillId="0" borderId="6" xfId="0" applyNumberFormat="1" applyFont="1" applyBorder="1" applyAlignment="1">
      <alignment horizontal="center"/>
    </xf>
    <xf numFmtId="0" fontId="40" fillId="0" borderId="6" xfId="0" applyFont="1" applyBorder="1" applyAlignment="1">
      <alignment horizontal="center"/>
    </xf>
    <xf numFmtId="192" fontId="40" fillId="0" borderId="6" xfId="0" applyNumberFormat="1" applyFont="1" applyBorder="1" applyAlignment="1">
      <alignment horizontal="right"/>
    </xf>
    <xf numFmtId="0" fontId="42" fillId="0" borderId="0" xfId="0" applyFont="1" applyAlignment="1">
      <alignment horizontal="center"/>
    </xf>
    <xf numFmtId="0" fontId="42" fillId="0" borderId="0" xfId="0" applyFont="1" applyAlignment="1">
      <alignment horizontal="left" vertical="center" wrapText="1"/>
    </xf>
    <xf numFmtId="3" fontId="42" fillId="0" borderId="0" xfId="0" applyNumberFormat="1" applyFont="1" applyAlignment="1">
      <alignment horizontal="right"/>
    </xf>
    <xf numFmtId="0" fontId="42" fillId="0" borderId="0" xfId="0" applyFont="1" applyAlignment="1">
      <alignment horizontal="right"/>
    </xf>
    <xf numFmtId="3" fontId="4" fillId="0" borderId="8" xfId="0" applyNumberFormat="1" applyFont="1" applyFill="1" applyBorder="1" applyAlignment="1">
      <alignment horizontal="right" wrapText="1"/>
    </xf>
    <xf numFmtId="3" fontId="4" fillId="0" borderId="2" xfId="0" applyNumberFormat="1" applyFont="1" applyFill="1" applyBorder="1" applyAlignment="1">
      <alignment horizontal="right" wrapText="1"/>
    </xf>
    <xf numFmtId="0" fontId="15" fillId="0" borderId="0" xfId="0" applyFont="1" applyFill="1" applyAlignment="1">
      <alignment horizontal="center" vertical="center" wrapText="1"/>
    </xf>
    <xf numFmtId="0" fontId="15" fillId="0" borderId="0" xfId="0" applyFont="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3" fontId="23" fillId="0" borderId="16" xfId="15" applyNumberFormat="1" applyFont="1" applyBorder="1" applyAlignment="1">
      <alignment horizontal="center" vertical="center" wrapText="1"/>
      <protection/>
    </xf>
    <xf numFmtId="0" fontId="5" fillId="0" borderId="6" xfId="0" applyFont="1" applyBorder="1" applyAlignment="1">
      <alignment horizontal="center" vertical="center"/>
    </xf>
    <xf numFmtId="0" fontId="28" fillId="0" borderId="0" xfId="0" applyNumberFormat="1" applyFont="1" applyAlignment="1">
      <alignment wrapText="1"/>
    </xf>
    <xf numFmtId="0" fontId="28" fillId="0" borderId="0" xfId="0" applyFont="1" applyAlignment="1">
      <alignment/>
    </xf>
    <xf numFmtId="0" fontId="28" fillId="0" borderId="0" xfId="0" applyFont="1" applyAlignment="1">
      <alignment horizontal="center"/>
    </xf>
    <xf numFmtId="0" fontId="28" fillId="0" borderId="0" xfId="0" applyFont="1" applyAlignment="1">
      <alignment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8" xfId="0" applyFont="1" applyBorder="1" applyAlignment="1">
      <alignment horizontal="center" vertical="center" wrapText="1"/>
    </xf>
    <xf numFmtId="0" fontId="28" fillId="0" borderId="0" xfId="0" applyFont="1" applyAlignment="1">
      <alignment horizontal="right" vertical="center" wrapText="1"/>
    </xf>
    <xf numFmtId="0" fontId="0" fillId="0" borderId="0" xfId="0" applyAlignment="1">
      <alignment/>
    </xf>
    <xf numFmtId="0" fontId="7" fillId="0" borderId="0" xfId="0" applyFont="1" applyAlignment="1">
      <alignment horizontal="center" vertical="center" wrapText="1"/>
    </xf>
    <xf numFmtId="0" fontId="0" fillId="0" borderId="0" xfId="0" applyAlignment="1">
      <alignment horizontal="center" vertical="center" wrapText="1"/>
    </xf>
    <xf numFmtId="0" fontId="10" fillId="0" borderId="43" xfId="0" applyFont="1" applyBorder="1" applyAlignment="1">
      <alignment horizontal="center" wrapText="1"/>
    </xf>
    <xf numFmtId="0" fontId="10" fillId="0" borderId="44" xfId="0" applyFont="1" applyBorder="1" applyAlignment="1">
      <alignment horizontal="center" wrapText="1"/>
    </xf>
    <xf numFmtId="0" fontId="23" fillId="0" borderId="30" xfId="15" applyFont="1" applyFill="1" applyBorder="1" applyAlignment="1">
      <alignment horizontal="left"/>
      <protection/>
    </xf>
    <xf numFmtId="0" fontId="23" fillId="0" borderId="40" xfId="15" applyFont="1" applyFill="1" applyBorder="1" applyAlignment="1">
      <alignment horizontal="left"/>
      <protection/>
    </xf>
    <xf numFmtId="0" fontId="23" fillId="0" borderId="30" xfId="15" applyFont="1" applyFill="1" applyBorder="1" applyAlignment="1">
      <alignment horizontal="left" vertical="center"/>
      <protection/>
    </xf>
    <xf numFmtId="0" fontId="23" fillId="0" borderId="40" xfId="15" applyFont="1" applyFill="1" applyBorder="1" applyAlignment="1">
      <alignment horizontal="left" vertical="center"/>
      <protection/>
    </xf>
    <xf numFmtId="0" fontId="23" fillId="0" borderId="30" xfId="15" applyFont="1" applyFill="1" applyBorder="1" applyAlignment="1">
      <alignment vertical="center" wrapText="1"/>
      <protection/>
    </xf>
    <xf numFmtId="0" fontId="11" fillId="0" borderId="40" xfId="15" applyFont="1" applyBorder="1" applyAlignment="1">
      <alignment vertical="center" wrapText="1"/>
      <protection/>
    </xf>
    <xf numFmtId="0" fontId="23" fillId="0" borderId="30" xfId="16" applyFont="1" applyFill="1" applyBorder="1" applyAlignment="1">
      <alignment vertical="center" wrapText="1"/>
      <protection/>
    </xf>
    <xf numFmtId="0" fontId="23" fillId="0" borderId="30" xfId="16" applyFont="1" applyFill="1" applyBorder="1" applyAlignment="1">
      <alignment horizontal="left" vertical="center"/>
      <protection/>
    </xf>
    <xf numFmtId="0" fontId="23" fillId="0" borderId="40" xfId="16" applyFont="1" applyFill="1" applyBorder="1" applyAlignment="1">
      <alignment horizontal="left" vertical="center"/>
      <protection/>
    </xf>
    <xf numFmtId="0" fontId="23" fillId="0" borderId="40" xfId="16" applyFont="1" applyFill="1" applyBorder="1" applyAlignment="1" quotePrefix="1">
      <alignment horizontal="left" vertical="center"/>
      <protection/>
    </xf>
    <xf numFmtId="0" fontId="0" fillId="0" borderId="0" xfId="0" applyAlignment="1">
      <alignment vertical="center" wrapText="1"/>
    </xf>
    <xf numFmtId="0" fontId="17" fillId="0" borderId="0" xfId="0" applyFont="1" applyAlignment="1">
      <alignment horizontal="right"/>
    </xf>
    <xf numFmtId="0" fontId="7" fillId="0" borderId="0" xfId="0" applyFont="1" applyAlignment="1">
      <alignment horizontal="center" wrapText="1"/>
    </xf>
    <xf numFmtId="0" fontId="7" fillId="0" borderId="31" xfId="0" applyFont="1" applyBorder="1" applyAlignment="1">
      <alignment horizontal="center"/>
    </xf>
    <xf numFmtId="0" fontId="40" fillId="0" borderId="32" xfId="0" applyFont="1" applyBorder="1" applyAlignment="1">
      <alignment horizontal="center" vertical="center" wrapText="1"/>
    </xf>
    <xf numFmtId="0" fontId="41" fillId="0" borderId="45" xfId="0" applyFont="1" applyBorder="1" applyAlignment="1">
      <alignment horizontal="center" vertical="center" wrapText="1"/>
    </xf>
    <xf numFmtId="0" fontId="40" fillId="0" borderId="46" xfId="0" applyFont="1" applyBorder="1" applyAlignment="1">
      <alignment horizontal="center" vertical="center" wrapText="1"/>
    </xf>
    <xf numFmtId="0" fontId="41" fillId="0" borderId="47" xfId="0" applyFont="1" applyBorder="1" applyAlignment="1">
      <alignment horizontal="center" vertical="center" wrapText="1"/>
    </xf>
    <xf numFmtId="0" fontId="42" fillId="0" borderId="0" xfId="0" applyFont="1" applyAlignment="1">
      <alignment horizontal="left" vertical="center" wrapText="1"/>
    </xf>
    <xf numFmtId="0" fontId="42" fillId="0" borderId="0" xfId="0" applyFont="1" applyAlignment="1">
      <alignment horizontal="right" vertical="center" wrapText="1"/>
    </xf>
    <xf numFmtId="0" fontId="40" fillId="0" borderId="0" xfId="0" applyFont="1" applyAlignment="1">
      <alignment horizontal="center" vertical="center" wrapText="1"/>
    </xf>
    <xf numFmtId="0" fontId="42" fillId="0" borderId="0" xfId="0" applyFont="1" applyAlignment="1">
      <alignment horizontal="center" vertical="center" wrapText="1"/>
    </xf>
    <xf numFmtId="0" fontId="40" fillId="0" borderId="48" xfId="0" applyFont="1" applyBorder="1" applyAlignment="1">
      <alignment horizontal="center" vertical="center" wrapText="1"/>
    </xf>
    <xf numFmtId="0" fontId="41" fillId="0" borderId="49" xfId="0" applyFont="1" applyBorder="1" applyAlignment="1">
      <alignment horizontal="center" vertical="center" wrapText="1"/>
    </xf>
  </cellXfs>
  <cellStyles count="12">
    <cellStyle name="Normal" xfId="0"/>
    <cellStyle name="Normal 2" xfId="15"/>
    <cellStyle name="Normal_EBK_PROJECT_2001-last" xfId="16"/>
    <cellStyle name="Normal_MAKET" xfId="17"/>
    <cellStyle name="Currency" xfId="18"/>
    <cellStyle name="Currency [0]" xfId="19"/>
    <cellStyle name="Comma" xfId="20"/>
    <cellStyle name="Comma [0]" xfId="21"/>
    <cellStyle name="Нормален_Лист1" xfId="22"/>
    <cellStyle name="Followed Hyperlink" xfId="23"/>
    <cellStyle name="Percent" xfId="24"/>
    <cellStyle name="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J41"/>
  <sheetViews>
    <sheetView workbookViewId="0" topLeftCell="A1">
      <selection activeCell="K3" sqref="K3"/>
    </sheetView>
  </sheetViews>
  <sheetFormatPr defaultColWidth="9.140625" defaultRowHeight="12.75"/>
  <cols>
    <col min="1" max="1" width="2.00390625" style="117" customWidth="1"/>
    <col min="2" max="7" width="9.140625" style="117" customWidth="1"/>
    <col min="8" max="8" width="10.140625" style="117" bestFit="1" customWidth="1"/>
    <col min="9" max="16384" width="9.140625" style="117" customWidth="1"/>
  </cols>
  <sheetData>
    <row r="3" spans="4:5" ht="17.25">
      <c r="D3" s="126" t="s">
        <v>336</v>
      </c>
      <c r="E3" s="126"/>
    </row>
    <row r="5" spans="2:9" ht="15">
      <c r="B5" s="278" t="s">
        <v>355</v>
      </c>
      <c r="C5" s="278"/>
      <c r="D5" s="278"/>
      <c r="E5" s="278"/>
      <c r="F5" s="278"/>
      <c r="G5" s="278"/>
      <c r="H5" s="278"/>
      <c r="I5" s="278"/>
    </row>
    <row r="7" spans="2:10" ht="48.75" customHeight="1">
      <c r="B7" s="276" t="s">
        <v>362</v>
      </c>
      <c r="C7" s="277"/>
      <c r="D7" s="277"/>
      <c r="E7" s="277"/>
      <c r="F7" s="277"/>
      <c r="G7" s="277"/>
      <c r="H7" s="277"/>
      <c r="I7" s="277"/>
      <c r="J7" s="277"/>
    </row>
    <row r="8" spans="2:10" ht="48.75" customHeight="1">
      <c r="B8" s="279" t="s">
        <v>356</v>
      </c>
      <c r="C8" s="279"/>
      <c r="D8" s="279"/>
      <c r="E8" s="279"/>
      <c r="F8" s="279"/>
      <c r="G8" s="279"/>
      <c r="H8" s="279"/>
      <c r="I8" s="279"/>
      <c r="J8" s="279"/>
    </row>
    <row r="9" spans="2:10" ht="32.25" customHeight="1">
      <c r="B9" s="279"/>
      <c r="C9" s="279"/>
      <c r="D9" s="279"/>
      <c r="E9" s="279"/>
      <c r="F9" s="279"/>
      <c r="G9" s="279"/>
      <c r="H9" s="279"/>
      <c r="I9" s="279"/>
      <c r="J9" s="279"/>
    </row>
    <row r="10" spans="2:10" ht="48.75" customHeight="1" hidden="1">
      <c r="B10" s="279"/>
      <c r="C10" s="279"/>
      <c r="D10" s="279"/>
      <c r="E10" s="279"/>
      <c r="F10" s="279"/>
      <c r="G10" s="279"/>
      <c r="H10" s="279"/>
      <c r="I10" s="279"/>
      <c r="J10" s="279"/>
    </row>
    <row r="11" spans="2:10" ht="24" customHeight="1">
      <c r="B11" s="124"/>
      <c r="C11" s="120"/>
      <c r="D11" s="120"/>
      <c r="E11" s="120"/>
      <c r="F11" s="120"/>
      <c r="G11" s="120"/>
      <c r="H11" s="120"/>
      <c r="I11" s="120"/>
      <c r="J11" s="120"/>
    </row>
    <row r="12" spans="2:8" ht="15">
      <c r="B12" s="117" t="s">
        <v>337</v>
      </c>
      <c r="H12" s="117" t="s">
        <v>53</v>
      </c>
    </row>
    <row r="13" spans="2:8" ht="15">
      <c r="B13" s="117" t="s">
        <v>338</v>
      </c>
      <c r="H13" s="117" t="s">
        <v>45</v>
      </c>
    </row>
    <row r="14" spans="2:8" ht="15">
      <c r="B14" s="117" t="s">
        <v>339</v>
      </c>
      <c r="H14" s="117" t="s">
        <v>98</v>
      </c>
    </row>
    <row r="15" spans="2:8" ht="15">
      <c r="B15" s="117" t="s">
        <v>340</v>
      </c>
      <c r="H15" s="117" t="s">
        <v>334</v>
      </c>
    </row>
    <row r="16" spans="2:8" ht="15">
      <c r="B16" s="117" t="s">
        <v>341</v>
      </c>
      <c r="H16" s="117" t="s">
        <v>17</v>
      </c>
    </row>
    <row r="17" spans="2:8" ht="15">
      <c r="B17" s="117" t="s">
        <v>342</v>
      </c>
      <c r="H17" s="117" t="s">
        <v>120</v>
      </c>
    </row>
    <row r="18" spans="2:10" ht="25.5" customHeight="1">
      <c r="B18" s="124"/>
      <c r="C18" s="120"/>
      <c r="D18" s="120"/>
      <c r="E18" s="120"/>
      <c r="F18" s="120"/>
      <c r="G18" s="120"/>
      <c r="H18" s="120"/>
      <c r="I18" s="120"/>
      <c r="J18" s="120"/>
    </row>
    <row r="19" ht="15">
      <c r="E19" s="118" t="s">
        <v>343</v>
      </c>
    </row>
    <row r="21" spans="2:9" ht="15">
      <c r="B21" s="278" t="s">
        <v>357</v>
      </c>
      <c r="C21" s="278"/>
      <c r="D21" s="278"/>
      <c r="E21" s="278"/>
      <c r="F21" s="278"/>
      <c r="G21" s="278"/>
      <c r="H21" s="278"/>
      <c r="I21" s="278"/>
    </row>
    <row r="23" spans="1:2" ht="15">
      <c r="A23" s="117">
        <v>1</v>
      </c>
      <c r="B23" s="117" t="s">
        <v>344</v>
      </c>
    </row>
    <row r="24" spans="2:8" ht="15">
      <c r="B24" s="117" t="s">
        <v>345</v>
      </c>
      <c r="C24" s="117" t="s">
        <v>346</v>
      </c>
      <c r="H24" s="125">
        <v>1644048</v>
      </c>
    </row>
    <row r="25" spans="2:8" ht="15">
      <c r="B25" s="117" t="s">
        <v>345</v>
      </c>
      <c r="C25" s="117" t="s">
        <v>347</v>
      </c>
      <c r="H25" s="125">
        <v>20000</v>
      </c>
    </row>
    <row r="26" spans="2:8" ht="15">
      <c r="B26" s="117" t="s">
        <v>345</v>
      </c>
      <c r="C26" s="117" t="s">
        <v>358</v>
      </c>
      <c r="H26" s="125">
        <v>94974</v>
      </c>
    </row>
    <row r="28" spans="1:2" ht="15">
      <c r="A28" s="117">
        <v>2</v>
      </c>
      <c r="B28" s="117" t="s">
        <v>348</v>
      </c>
    </row>
    <row r="29" spans="2:8" ht="15">
      <c r="B29" s="117" t="s">
        <v>345</v>
      </c>
      <c r="C29" s="117" t="s">
        <v>349</v>
      </c>
      <c r="H29" s="125">
        <v>131200</v>
      </c>
    </row>
    <row r="30" spans="2:8" ht="15">
      <c r="B30" s="117" t="s">
        <v>345</v>
      </c>
      <c r="C30" s="117" t="s">
        <v>350</v>
      </c>
      <c r="H30" s="125">
        <v>328770</v>
      </c>
    </row>
    <row r="31" spans="2:8" ht="15">
      <c r="B31" s="117" t="s">
        <v>345</v>
      </c>
      <c r="C31" s="117" t="s">
        <v>351</v>
      </c>
      <c r="H31" s="125">
        <v>408900</v>
      </c>
    </row>
    <row r="32" spans="2:8" ht="15">
      <c r="B32" s="117" t="s">
        <v>345</v>
      </c>
      <c r="C32" s="117" t="s">
        <v>347</v>
      </c>
      <c r="H32" s="125">
        <v>194300</v>
      </c>
    </row>
    <row r="33" spans="2:8" ht="15">
      <c r="B33" s="117" t="s">
        <v>345</v>
      </c>
      <c r="C33" s="117" t="s">
        <v>359</v>
      </c>
      <c r="H33" s="125">
        <v>-9571</v>
      </c>
    </row>
    <row r="34" spans="2:8" ht="15">
      <c r="B34" s="117" t="s">
        <v>345</v>
      </c>
      <c r="C34" s="117" t="s">
        <v>360</v>
      </c>
      <c r="H34" s="125">
        <v>11264</v>
      </c>
    </row>
    <row r="35" spans="2:8" ht="15">
      <c r="B35" s="117" t="s">
        <v>345</v>
      </c>
      <c r="C35" s="117" t="s">
        <v>358</v>
      </c>
      <c r="H35" s="125">
        <v>78162</v>
      </c>
    </row>
    <row r="37" ht="15">
      <c r="E37" s="118" t="s">
        <v>352</v>
      </c>
    </row>
    <row r="38" ht="15">
      <c r="B38" s="117" t="s">
        <v>361</v>
      </c>
    </row>
    <row r="40" spans="3:8" ht="15">
      <c r="C40" s="117" t="s">
        <v>353</v>
      </c>
      <c r="H40" s="125">
        <v>1759022</v>
      </c>
    </row>
    <row r="41" spans="3:8" ht="15">
      <c r="C41" s="117" t="s">
        <v>354</v>
      </c>
      <c r="H41" s="125">
        <v>1143025</v>
      </c>
    </row>
  </sheetData>
  <sheetProtection password="955E" sheet="1" objects="1" scenarios="1" selectLockedCells="1" selectUnlockedCells="1"/>
  <mergeCells count="4">
    <mergeCell ref="B7:J7"/>
    <mergeCell ref="B5:I5"/>
    <mergeCell ref="B21:I21"/>
    <mergeCell ref="B8:J10"/>
  </mergeCells>
  <printOptions/>
  <pageMargins left="0.35" right="0.75" top="0.4"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1"/>
  <sheetViews>
    <sheetView workbookViewId="0" topLeftCell="A1">
      <pane ySplit="2" topLeftCell="BM3" activePane="bottomLeft" state="frozen"/>
      <selection pane="topLeft" activeCell="M9" sqref="M9"/>
      <selection pane="bottomLeft" activeCell="M9" sqref="M9"/>
    </sheetView>
  </sheetViews>
  <sheetFormatPr defaultColWidth="9.140625" defaultRowHeight="12.75"/>
  <cols>
    <col min="1" max="1" width="5.140625" style="116" customWidth="1"/>
    <col min="2" max="2" width="51.421875" style="117" customWidth="1"/>
    <col min="3" max="3" width="14.8515625" style="116" customWidth="1"/>
    <col min="4" max="4" width="13.28125" style="130" bestFit="1" customWidth="1"/>
    <col min="5" max="5" width="11.140625" style="130" bestFit="1" customWidth="1"/>
    <col min="6" max="6" width="9.00390625" style="130" bestFit="1" customWidth="1"/>
    <col min="7" max="7" width="9.00390625" style="131" bestFit="1" customWidth="1"/>
    <col min="8" max="8" width="8.7109375" style="131" bestFit="1" customWidth="1"/>
    <col min="9" max="9" width="9.140625" style="131" customWidth="1"/>
    <col min="10" max="16384" width="9.140625" style="117" customWidth="1"/>
  </cols>
  <sheetData>
    <row r="1" spans="3:4" ht="15">
      <c r="C1" s="284" t="s">
        <v>53</v>
      </c>
      <c r="D1" s="285"/>
    </row>
    <row r="2" spans="6:7" ht="11.25" customHeight="1">
      <c r="F2" s="132"/>
      <c r="G2" s="132"/>
    </row>
    <row r="3" spans="1:6" ht="15">
      <c r="A3" s="286" t="s">
        <v>123</v>
      </c>
      <c r="B3" s="287"/>
      <c r="C3" s="287"/>
      <c r="D3" s="287"/>
      <c r="E3" s="134"/>
      <c r="F3" s="134"/>
    </row>
    <row r="4" ht="6.75" customHeight="1"/>
    <row r="5" spans="1:6" ht="15">
      <c r="A5" s="286" t="s">
        <v>124</v>
      </c>
      <c r="B5" s="287"/>
      <c r="C5" s="287"/>
      <c r="D5" s="287"/>
      <c r="E5" s="135"/>
      <c r="F5" s="135"/>
    </row>
    <row r="6" ht="6" customHeight="1"/>
    <row r="7" spans="1:4" ht="14.25" customHeight="1">
      <c r="A7" s="129" t="s">
        <v>7</v>
      </c>
      <c r="B7" s="136" t="s">
        <v>8</v>
      </c>
      <c r="C7" s="137" t="s">
        <v>125</v>
      </c>
      <c r="D7" s="138" t="s">
        <v>126</v>
      </c>
    </row>
    <row r="8" spans="1:9" ht="15">
      <c r="A8" s="122" t="s">
        <v>49</v>
      </c>
      <c r="B8" s="121" t="s">
        <v>127</v>
      </c>
      <c r="C8" s="139" t="s">
        <v>128</v>
      </c>
      <c r="D8" s="140">
        <v>1644048</v>
      </c>
      <c r="E8" s="141"/>
      <c r="F8" s="141"/>
      <c r="G8" s="142"/>
      <c r="H8" s="142"/>
      <c r="I8" s="142"/>
    </row>
    <row r="9" spans="1:9" ht="15">
      <c r="A9" s="122" t="s">
        <v>50</v>
      </c>
      <c r="B9" s="121" t="s">
        <v>129</v>
      </c>
      <c r="C9" s="139" t="s">
        <v>130</v>
      </c>
      <c r="D9" s="140">
        <v>20000</v>
      </c>
      <c r="E9" s="141"/>
      <c r="F9" s="141"/>
      <c r="G9" s="142"/>
      <c r="H9" s="142"/>
      <c r="I9" s="142"/>
    </row>
    <row r="10" spans="1:9" ht="15">
      <c r="A10" s="122" t="s">
        <v>51</v>
      </c>
      <c r="B10" s="121" t="s">
        <v>131</v>
      </c>
      <c r="C10" s="139" t="s">
        <v>132</v>
      </c>
      <c r="D10" s="140">
        <v>94974</v>
      </c>
      <c r="E10" s="141"/>
      <c r="F10" s="141"/>
      <c r="G10" s="142"/>
      <c r="H10" s="142"/>
      <c r="I10" s="142"/>
    </row>
    <row r="11" spans="2:9" ht="15">
      <c r="B11" s="123" t="s">
        <v>133</v>
      </c>
      <c r="C11" s="143"/>
      <c r="D11" s="144">
        <f>SUM(D8:D10)</f>
        <v>1759022</v>
      </c>
      <c r="E11" s="145"/>
      <c r="F11" s="145"/>
      <c r="I11" s="142"/>
    </row>
    <row r="12" spans="5:9" ht="10.5" customHeight="1">
      <c r="E12" s="145"/>
      <c r="F12" s="145"/>
      <c r="I12" s="142"/>
    </row>
    <row r="13" spans="1:9" ht="15">
      <c r="A13" s="286" t="s">
        <v>134</v>
      </c>
      <c r="B13" s="287"/>
      <c r="C13" s="287"/>
      <c r="D13" s="287"/>
      <c r="E13" s="146"/>
      <c r="F13" s="146"/>
      <c r="I13" s="142"/>
    </row>
    <row r="14" spans="1:9" ht="6.75" customHeight="1">
      <c r="A14" s="133"/>
      <c r="B14" s="135"/>
      <c r="C14" s="135"/>
      <c r="D14" s="135"/>
      <c r="E14" s="147"/>
      <c r="F14" s="147"/>
      <c r="I14" s="142"/>
    </row>
    <row r="15" spans="1:9" ht="13.5" customHeight="1">
      <c r="A15" s="129" t="s">
        <v>7</v>
      </c>
      <c r="B15" s="148" t="s">
        <v>8</v>
      </c>
      <c r="C15" s="137" t="s">
        <v>125</v>
      </c>
      <c r="D15" s="138" t="s">
        <v>126</v>
      </c>
      <c r="E15" s="145"/>
      <c r="F15" s="145"/>
      <c r="I15" s="142"/>
    </row>
    <row r="16" spans="1:9" ht="15">
      <c r="A16" s="122" t="s">
        <v>49</v>
      </c>
      <c r="B16" s="121" t="s">
        <v>135</v>
      </c>
      <c r="C16" s="149"/>
      <c r="D16" s="140">
        <v>459970</v>
      </c>
      <c r="E16" s="150"/>
      <c r="F16" s="145"/>
      <c r="I16" s="142"/>
    </row>
    <row r="17" spans="1:9" ht="15">
      <c r="A17" s="122" t="s">
        <v>50</v>
      </c>
      <c r="B17" s="121" t="s">
        <v>136</v>
      </c>
      <c r="C17" s="149" t="s">
        <v>137</v>
      </c>
      <c r="D17" s="140">
        <v>379600</v>
      </c>
      <c r="E17" s="145"/>
      <c r="F17" s="145"/>
      <c r="I17" s="142"/>
    </row>
    <row r="18" spans="1:9" ht="15">
      <c r="A18" s="122" t="s">
        <v>51</v>
      </c>
      <c r="B18" s="121" t="s">
        <v>138</v>
      </c>
      <c r="C18" s="149" t="s">
        <v>137</v>
      </c>
      <c r="D18" s="140">
        <v>29300</v>
      </c>
      <c r="E18" s="150"/>
      <c r="F18" s="151"/>
      <c r="I18" s="142"/>
    </row>
    <row r="19" spans="1:9" ht="15">
      <c r="A19" s="122" t="s">
        <v>139</v>
      </c>
      <c r="B19" s="121" t="s">
        <v>129</v>
      </c>
      <c r="C19" s="139" t="s">
        <v>130</v>
      </c>
      <c r="D19" s="140">
        <v>194300</v>
      </c>
      <c r="E19" s="150"/>
      <c r="F19" s="145"/>
      <c r="I19" s="142"/>
    </row>
    <row r="20" spans="1:9" ht="15">
      <c r="A20" s="122" t="s">
        <v>140</v>
      </c>
      <c r="B20" s="121" t="s">
        <v>141</v>
      </c>
      <c r="C20" s="139" t="s">
        <v>142</v>
      </c>
      <c r="D20" s="140">
        <v>20429</v>
      </c>
      <c r="E20" s="145"/>
      <c r="F20" s="145"/>
      <c r="I20" s="142"/>
    </row>
    <row r="21" spans="1:9" ht="15">
      <c r="A21" s="122" t="s">
        <v>143</v>
      </c>
      <c r="B21" s="121" t="s">
        <v>144</v>
      </c>
      <c r="C21" s="139" t="s">
        <v>145</v>
      </c>
      <c r="D21" s="140">
        <v>-30000</v>
      </c>
      <c r="E21" s="145"/>
      <c r="F21" s="145"/>
      <c r="I21" s="142"/>
    </row>
    <row r="22" spans="1:9" ht="15">
      <c r="A22" s="122" t="s">
        <v>146</v>
      </c>
      <c r="B22" s="121" t="s">
        <v>147</v>
      </c>
      <c r="C22" s="139" t="s">
        <v>148</v>
      </c>
      <c r="D22" s="140">
        <v>11264</v>
      </c>
      <c r="E22" s="145"/>
      <c r="F22" s="145"/>
      <c r="I22" s="142"/>
    </row>
    <row r="23" spans="1:9" ht="15">
      <c r="A23" s="122" t="s">
        <v>149</v>
      </c>
      <c r="B23" s="121" t="s">
        <v>131</v>
      </c>
      <c r="C23" s="139" t="s">
        <v>132</v>
      </c>
      <c r="D23" s="140">
        <v>78162</v>
      </c>
      <c r="E23" s="145"/>
      <c r="F23" s="145"/>
      <c r="I23" s="142"/>
    </row>
    <row r="24" spans="2:9" ht="15">
      <c r="B24" s="123" t="s">
        <v>133</v>
      </c>
      <c r="C24" s="139"/>
      <c r="D24" s="144">
        <f>SUM(D16:D23)</f>
        <v>1143025</v>
      </c>
      <c r="E24" s="145"/>
      <c r="F24" s="145"/>
      <c r="I24" s="142"/>
    </row>
    <row r="25" spans="3:9" ht="12" customHeight="1">
      <c r="C25" s="152"/>
      <c r="E25" s="145"/>
      <c r="F25" s="145"/>
      <c r="I25" s="142"/>
    </row>
    <row r="26" spans="2:9" ht="15">
      <c r="B26" s="153" t="s">
        <v>150</v>
      </c>
      <c r="C26" s="143"/>
      <c r="D26" s="144">
        <f>D11+D24</f>
        <v>2902047</v>
      </c>
      <c r="E26" s="145"/>
      <c r="F26" s="145"/>
      <c r="I26" s="142"/>
    </row>
    <row r="27" spans="5:9" ht="12" customHeight="1">
      <c r="E27" s="145"/>
      <c r="F27" s="145"/>
      <c r="I27" s="142"/>
    </row>
    <row r="28" spans="1:9" ht="15">
      <c r="A28" s="280" t="s">
        <v>7</v>
      </c>
      <c r="B28" s="280" t="s">
        <v>151</v>
      </c>
      <c r="C28" s="280" t="s">
        <v>125</v>
      </c>
      <c r="D28" s="282" t="s">
        <v>126</v>
      </c>
      <c r="E28" s="142"/>
      <c r="F28" s="142"/>
      <c r="G28" s="142"/>
      <c r="H28" s="142"/>
      <c r="I28" s="142"/>
    </row>
    <row r="29" spans="1:9" ht="11.25" customHeight="1">
      <c r="A29" s="281"/>
      <c r="B29" s="281"/>
      <c r="C29" s="281"/>
      <c r="D29" s="283"/>
      <c r="E29" s="142"/>
      <c r="F29" s="142"/>
      <c r="G29" s="142"/>
      <c r="H29" s="142"/>
      <c r="I29" s="142"/>
    </row>
    <row r="30" spans="1:9" ht="15">
      <c r="A30" s="129" t="s">
        <v>49</v>
      </c>
      <c r="B30" s="123" t="s">
        <v>152</v>
      </c>
      <c r="C30" s="123"/>
      <c r="D30" s="123"/>
      <c r="E30" s="142"/>
      <c r="F30" s="142"/>
      <c r="G30" s="142"/>
      <c r="H30" s="142"/>
      <c r="I30" s="142"/>
    </row>
    <row r="31" spans="1:9" ht="15">
      <c r="A31" s="129" t="s">
        <v>23</v>
      </c>
      <c r="B31" s="123" t="s">
        <v>153</v>
      </c>
      <c r="C31" s="154" t="s">
        <v>154</v>
      </c>
      <c r="D31" s="155">
        <f>D32</f>
        <v>3200</v>
      </c>
      <c r="E31" s="142"/>
      <c r="F31" s="142"/>
      <c r="G31" s="142"/>
      <c r="H31" s="142"/>
      <c r="I31" s="142"/>
    </row>
    <row r="32" spans="1:9" ht="15">
      <c r="A32" s="122" t="s">
        <v>155</v>
      </c>
      <c r="B32" s="121" t="s">
        <v>156</v>
      </c>
      <c r="C32" s="156" t="s">
        <v>157</v>
      </c>
      <c r="D32" s="157">
        <v>3200</v>
      </c>
      <c r="E32" s="117"/>
      <c r="F32" s="117"/>
      <c r="G32" s="117"/>
      <c r="H32" s="117"/>
      <c r="I32" s="117"/>
    </row>
    <row r="33" spans="1:9" ht="15">
      <c r="A33" s="129" t="s">
        <v>24</v>
      </c>
      <c r="B33" s="123" t="s">
        <v>158</v>
      </c>
      <c r="C33" s="154" t="s">
        <v>159</v>
      </c>
      <c r="D33" s="155">
        <f>D34+D35+D36</f>
        <v>128000</v>
      </c>
      <c r="E33" s="117"/>
      <c r="F33" s="117"/>
      <c r="G33" s="117"/>
      <c r="H33" s="117"/>
      <c r="I33" s="117"/>
    </row>
    <row r="34" spans="1:9" ht="15">
      <c r="A34" s="122" t="s">
        <v>160</v>
      </c>
      <c r="B34" s="121" t="s">
        <v>161</v>
      </c>
      <c r="C34" s="156" t="s">
        <v>162</v>
      </c>
      <c r="D34" s="157">
        <v>30000</v>
      </c>
      <c r="E34" s="117"/>
      <c r="F34" s="117"/>
      <c r="G34" s="117"/>
      <c r="H34" s="117"/>
      <c r="I34" s="117"/>
    </row>
    <row r="35" spans="1:9" ht="15">
      <c r="A35" s="122" t="s">
        <v>163</v>
      </c>
      <c r="B35" s="121" t="s">
        <v>164</v>
      </c>
      <c r="C35" s="156" t="s">
        <v>165</v>
      </c>
      <c r="D35" s="157">
        <v>28000</v>
      </c>
      <c r="E35" s="117"/>
      <c r="F35" s="117"/>
      <c r="G35" s="117"/>
      <c r="H35" s="117"/>
      <c r="I35" s="117"/>
    </row>
    <row r="36" spans="1:9" ht="15">
      <c r="A36" s="122" t="s">
        <v>166</v>
      </c>
      <c r="B36" s="121" t="s">
        <v>167</v>
      </c>
      <c r="C36" s="156" t="s">
        <v>168</v>
      </c>
      <c r="D36" s="157">
        <v>70000</v>
      </c>
      <c r="E36" s="117"/>
      <c r="F36" s="117"/>
      <c r="G36" s="117"/>
      <c r="H36" s="117"/>
      <c r="I36" s="117"/>
    </row>
    <row r="37" spans="1:9" ht="15">
      <c r="A37" s="122"/>
      <c r="B37" s="123" t="s">
        <v>169</v>
      </c>
      <c r="C37" s="154"/>
      <c r="D37" s="155">
        <f>D31+D33</f>
        <v>131200</v>
      </c>
      <c r="E37" s="117"/>
      <c r="F37" s="117"/>
      <c r="G37" s="117"/>
      <c r="H37" s="117"/>
      <c r="I37" s="117"/>
    </row>
    <row r="38" spans="1:9" ht="15">
      <c r="A38" s="129" t="s">
        <v>50</v>
      </c>
      <c r="B38" s="123" t="s">
        <v>170</v>
      </c>
      <c r="C38" s="154"/>
      <c r="D38" s="155"/>
      <c r="E38" s="117"/>
      <c r="F38" s="117"/>
      <c r="G38" s="117"/>
      <c r="H38" s="117"/>
      <c r="I38" s="117"/>
    </row>
    <row r="39" spans="1:9" ht="15">
      <c r="A39" s="129" t="s">
        <v>23</v>
      </c>
      <c r="B39" s="123" t="s">
        <v>171</v>
      </c>
      <c r="C39" s="154" t="s">
        <v>172</v>
      </c>
      <c r="D39" s="155">
        <f>D40+D41+D42+D43+D44+D4</f>
        <v>128740</v>
      </c>
      <c r="E39" s="117"/>
      <c r="F39" s="117"/>
      <c r="G39" s="117"/>
      <c r="H39" s="117"/>
      <c r="I39" s="117"/>
    </row>
    <row r="40" spans="1:9" ht="15">
      <c r="A40" s="122" t="s">
        <v>155</v>
      </c>
      <c r="B40" s="121" t="s">
        <v>173</v>
      </c>
      <c r="C40" s="156" t="s">
        <v>174</v>
      </c>
      <c r="D40" s="157">
        <v>18400</v>
      </c>
      <c r="E40" s="117"/>
      <c r="F40" s="117"/>
      <c r="G40" s="117"/>
      <c r="H40" s="117"/>
      <c r="I40" s="117"/>
    </row>
    <row r="41" spans="1:9" ht="15">
      <c r="A41" s="122" t="s">
        <v>175</v>
      </c>
      <c r="B41" s="121" t="s">
        <v>176</v>
      </c>
      <c r="C41" s="156" t="s">
        <v>177</v>
      </c>
      <c r="D41" s="157">
        <v>18500</v>
      </c>
      <c r="E41" s="117"/>
      <c r="F41" s="117"/>
      <c r="G41" s="117"/>
      <c r="H41" s="117"/>
      <c r="I41" s="117"/>
    </row>
    <row r="42" spans="1:9" ht="15">
      <c r="A42" s="122" t="s">
        <v>178</v>
      </c>
      <c r="B42" s="121" t="s">
        <v>179</v>
      </c>
      <c r="C42" s="156" t="s">
        <v>180</v>
      </c>
      <c r="D42" s="157">
        <v>90740</v>
      </c>
      <c r="E42" s="117"/>
      <c r="F42" s="117"/>
      <c r="G42" s="117"/>
      <c r="H42" s="117"/>
      <c r="I42" s="117"/>
    </row>
    <row r="43" spans="1:9" ht="15">
      <c r="A43" s="122" t="s">
        <v>181</v>
      </c>
      <c r="B43" s="121" t="s">
        <v>182</v>
      </c>
      <c r="C43" s="156" t="s">
        <v>183</v>
      </c>
      <c r="D43" s="157">
        <v>1000</v>
      </c>
      <c r="E43" s="117"/>
      <c r="F43" s="117"/>
      <c r="G43" s="117"/>
      <c r="H43" s="117"/>
      <c r="I43" s="117"/>
    </row>
    <row r="44" spans="1:9" ht="15">
      <c r="A44" s="122" t="s">
        <v>184</v>
      </c>
      <c r="B44" s="121" t="s">
        <v>185</v>
      </c>
      <c r="C44" s="156" t="s">
        <v>186</v>
      </c>
      <c r="D44" s="157">
        <v>100</v>
      </c>
      <c r="E44" s="117"/>
      <c r="F44" s="117"/>
      <c r="G44" s="117"/>
      <c r="H44" s="117"/>
      <c r="I44" s="117"/>
    </row>
    <row r="45" spans="1:9" ht="15">
      <c r="A45" s="129" t="s">
        <v>24</v>
      </c>
      <c r="B45" s="123" t="s">
        <v>187</v>
      </c>
      <c r="C45" s="154" t="s">
        <v>188</v>
      </c>
      <c r="D45" s="155">
        <f>D46+D47+D48+D49+D50+D51+D52</f>
        <v>181600</v>
      </c>
      <c r="E45" s="117"/>
      <c r="F45" s="117"/>
      <c r="G45" s="117"/>
      <c r="H45" s="117"/>
      <c r="I45" s="117"/>
    </row>
    <row r="46" spans="1:9" ht="15">
      <c r="A46" s="122" t="s">
        <v>160</v>
      </c>
      <c r="B46" s="121" t="s">
        <v>189</v>
      </c>
      <c r="C46" s="156" t="s">
        <v>190</v>
      </c>
      <c r="D46" s="157">
        <v>12000</v>
      </c>
      <c r="E46" s="117"/>
      <c r="F46" s="117"/>
      <c r="G46" s="117"/>
      <c r="H46" s="117"/>
      <c r="I46" s="117"/>
    </row>
    <row r="47" spans="1:9" ht="15">
      <c r="A47" s="122" t="s">
        <v>163</v>
      </c>
      <c r="B47" s="121" t="s">
        <v>191</v>
      </c>
      <c r="C47" s="156" t="s">
        <v>192</v>
      </c>
      <c r="D47" s="157">
        <v>70000</v>
      </c>
      <c r="E47" s="117"/>
      <c r="F47" s="117"/>
      <c r="G47" s="117"/>
      <c r="H47" s="117"/>
      <c r="I47" s="117"/>
    </row>
    <row r="48" spans="1:9" ht="15">
      <c r="A48" s="122" t="s">
        <v>166</v>
      </c>
      <c r="B48" s="121" t="s">
        <v>193</v>
      </c>
      <c r="C48" s="156" t="s">
        <v>194</v>
      </c>
      <c r="D48" s="157">
        <v>2300</v>
      </c>
      <c r="E48" s="117"/>
      <c r="F48" s="117"/>
      <c r="G48" s="117"/>
      <c r="H48" s="117"/>
      <c r="I48" s="117"/>
    </row>
    <row r="49" spans="1:9" ht="15">
      <c r="A49" s="122" t="s">
        <v>195</v>
      </c>
      <c r="B49" s="121" t="s">
        <v>196</v>
      </c>
      <c r="C49" s="156" t="s">
        <v>197</v>
      </c>
      <c r="D49" s="157">
        <v>60000</v>
      </c>
      <c r="E49" s="117"/>
      <c r="F49" s="117"/>
      <c r="G49" s="117"/>
      <c r="H49" s="117"/>
      <c r="I49" s="117"/>
    </row>
    <row r="50" spans="1:9" ht="15">
      <c r="A50" s="122" t="s">
        <v>198</v>
      </c>
      <c r="B50" s="121" t="s">
        <v>199</v>
      </c>
      <c r="C50" s="156" t="s">
        <v>200</v>
      </c>
      <c r="D50" s="157">
        <v>7200</v>
      </c>
      <c r="E50" s="117"/>
      <c r="F50" s="117"/>
      <c r="G50" s="117"/>
      <c r="H50" s="117"/>
      <c r="I50" s="117"/>
    </row>
    <row r="51" spans="1:9" ht="15">
      <c r="A51" s="122" t="s">
        <v>201</v>
      </c>
      <c r="B51" s="121" t="s">
        <v>202</v>
      </c>
      <c r="C51" s="156" t="s">
        <v>203</v>
      </c>
      <c r="D51" s="157">
        <v>30000</v>
      </c>
      <c r="E51" s="117"/>
      <c r="F51" s="117"/>
      <c r="G51" s="117"/>
      <c r="H51" s="117"/>
      <c r="I51" s="117"/>
    </row>
    <row r="52" spans="1:9" ht="15">
      <c r="A52" s="122" t="s">
        <v>204</v>
      </c>
      <c r="B52" s="121" t="s">
        <v>205</v>
      </c>
      <c r="C52" s="156" t="s">
        <v>206</v>
      </c>
      <c r="D52" s="157">
        <v>100</v>
      </c>
      <c r="E52" s="117"/>
      <c r="F52" s="117"/>
      <c r="G52" s="117"/>
      <c r="H52" s="117"/>
      <c r="I52" s="117"/>
    </row>
    <row r="53" spans="1:9" ht="15">
      <c r="A53" s="122" t="s">
        <v>207</v>
      </c>
      <c r="B53" s="121" t="s">
        <v>208</v>
      </c>
      <c r="C53" s="156" t="s">
        <v>209</v>
      </c>
      <c r="D53" s="157">
        <v>0</v>
      </c>
      <c r="E53" s="117"/>
      <c r="F53" s="117"/>
      <c r="G53" s="117"/>
      <c r="H53" s="117"/>
      <c r="I53" s="117"/>
    </row>
    <row r="54" spans="1:9" ht="15">
      <c r="A54" s="129" t="s">
        <v>25</v>
      </c>
      <c r="B54" s="123" t="s">
        <v>210</v>
      </c>
      <c r="C54" s="154" t="s">
        <v>211</v>
      </c>
      <c r="D54" s="155">
        <v>7800</v>
      </c>
      <c r="E54" s="117"/>
      <c r="F54" s="117"/>
      <c r="G54" s="117"/>
      <c r="H54" s="117"/>
      <c r="I54" s="117"/>
    </row>
    <row r="55" spans="1:9" ht="15">
      <c r="A55" s="129" t="s">
        <v>26</v>
      </c>
      <c r="B55" s="123" t="s">
        <v>212</v>
      </c>
      <c r="C55" s="154" t="s">
        <v>213</v>
      </c>
      <c r="D55" s="155">
        <v>2000</v>
      </c>
      <c r="E55" s="117"/>
      <c r="F55" s="117"/>
      <c r="G55" s="117"/>
      <c r="H55" s="117"/>
      <c r="I55" s="117"/>
    </row>
    <row r="56" spans="1:9" ht="15">
      <c r="A56" s="129" t="s">
        <v>27</v>
      </c>
      <c r="B56" s="123" t="s">
        <v>214</v>
      </c>
      <c r="C56" s="154" t="s">
        <v>215</v>
      </c>
      <c r="D56" s="155">
        <v>-2800</v>
      </c>
      <c r="E56" s="117"/>
      <c r="F56" s="117"/>
      <c r="G56" s="117"/>
      <c r="H56" s="117"/>
      <c r="I56" s="117"/>
    </row>
    <row r="57" spans="1:9" ht="15">
      <c r="A57" s="129" t="s">
        <v>28</v>
      </c>
      <c r="B57" s="123" t="s">
        <v>216</v>
      </c>
      <c r="C57" s="154" t="s">
        <v>217</v>
      </c>
      <c r="D57" s="155"/>
      <c r="E57" s="117"/>
      <c r="F57" s="117"/>
      <c r="G57" s="117"/>
      <c r="H57" s="117"/>
      <c r="I57" s="117"/>
    </row>
    <row r="58" spans="1:9" ht="15">
      <c r="A58" s="129" t="s">
        <v>9</v>
      </c>
      <c r="B58" s="123" t="s">
        <v>218</v>
      </c>
      <c r="C58" s="154" t="s">
        <v>219</v>
      </c>
      <c r="D58" s="155"/>
      <c r="E58" s="117"/>
      <c r="F58" s="117"/>
      <c r="G58" s="117"/>
      <c r="H58" s="117"/>
      <c r="I58" s="117"/>
    </row>
    <row r="59" spans="1:9" ht="15">
      <c r="A59" s="129" t="s">
        <v>10</v>
      </c>
      <c r="B59" s="123" t="s">
        <v>220</v>
      </c>
      <c r="C59" s="154" t="s">
        <v>221</v>
      </c>
      <c r="D59" s="155">
        <v>11430</v>
      </c>
      <c r="E59" s="117"/>
      <c r="F59" s="117"/>
      <c r="G59" s="117"/>
      <c r="H59" s="117"/>
      <c r="I59" s="117"/>
    </row>
    <row r="60" spans="1:9" ht="15">
      <c r="A60" s="122"/>
      <c r="B60" s="123" t="s">
        <v>222</v>
      </c>
      <c r="C60" s="154"/>
      <c r="D60" s="155">
        <f>D39+D45+D54+D55+D56+D57+D58+D59</f>
        <v>328770</v>
      </c>
      <c r="E60" s="117"/>
      <c r="F60" s="117"/>
      <c r="G60" s="117"/>
      <c r="H60" s="117"/>
      <c r="I60" s="117"/>
    </row>
    <row r="61" spans="1:9" ht="15">
      <c r="A61" s="122"/>
      <c r="B61" s="123" t="s">
        <v>223</v>
      </c>
      <c r="C61" s="158"/>
      <c r="D61" s="155">
        <f>D37+D60</f>
        <v>459970</v>
      </c>
      <c r="E61" s="117"/>
      <c r="F61" s="117"/>
      <c r="G61" s="117"/>
      <c r="H61" s="117"/>
      <c r="I61" s="117"/>
    </row>
  </sheetData>
  <sheetProtection password="955E" sheet="1" objects="1" scenarios="1" selectLockedCells="1" selectUnlockedCells="1"/>
  <mergeCells count="8">
    <mergeCell ref="C1:D1"/>
    <mergeCell ref="A3:D3"/>
    <mergeCell ref="A5:D5"/>
    <mergeCell ref="A13:D13"/>
    <mergeCell ref="A28:A29"/>
    <mergeCell ref="B28:B29"/>
    <mergeCell ref="C28:C29"/>
    <mergeCell ref="D28:D29"/>
  </mergeCells>
  <printOptions/>
  <pageMargins left="0.38" right="0.75" top="0.49" bottom="0.21" header="0.37"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F78"/>
  <sheetViews>
    <sheetView workbookViewId="0" topLeftCell="A1">
      <pane ySplit="10" topLeftCell="BM11" activePane="bottomLeft" state="frozen"/>
      <selection pane="topLeft" activeCell="M9" sqref="M9"/>
      <selection pane="bottomLeft" activeCell="M9" sqref="M9"/>
    </sheetView>
  </sheetViews>
  <sheetFormatPr defaultColWidth="9.140625" defaultRowHeight="12.75"/>
  <cols>
    <col min="1" max="1" width="3.7109375" style="0" customWidth="1"/>
    <col min="2" max="2" width="49.7109375" style="0" customWidth="1"/>
    <col min="3" max="3" width="7.140625" style="0" customWidth="1"/>
    <col min="4" max="4" width="11.00390625" style="0" customWidth="1"/>
    <col min="5" max="5" width="10.140625" style="0" customWidth="1"/>
    <col min="6" max="6" width="10.7109375" style="0" customWidth="1"/>
  </cols>
  <sheetData>
    <row r="1" spans="1:5" ht="12.75" customHeight="1">
      <c r="A1" s="4"/>
      <c r="B1" s="4"/>
      <c r="C1" s="270"/>
      <c r="D1" s="271"/>
      <c r="E1" s="271"/>
    </row>
    <row r="2" spans="3:4" ht="12.75">
      <c r="C2" s="284" t="s">
        <v>45</v>
      </c>
      <c r="D2" s="285"/>
    </row>
    <row r="3" spans="2:4" ht="22.5">
      <c r="B3" s="272" t="s">
        <v>66</v>
      </c>
      <c r="C3" s="273"/>
      <c r="D3" s="273"/>
    </row>
    <row r="4" spans="1:4" ht="22.5">
      <c r="A4" s="6"/>
      <c r="B4" s="272" t="s">
        <v>94</v>
      </c>
      <c r="C4" s="273"/>
      <c r="D4" s="273"/>
    </row>
    <row r="5" spans="1:4" ht="22.5">
      <c r="A5" s="6"/>
      <c r="B5" s="272" t="s">
        <v>226</v>
      </c>
      <c r="C5" s="273"/>
      <c r="D5" s="273"/>
    </row>
    <row r="7" spans="2:6" ht="15">
      <c r="B7" s="7"/>
      <c r="C7" s="8"/>
      <c r="D7" s="288" t="s">
        <v>46</v>
      </c>
      <c r="E7" s="288" t="s">
        <v>46</v>
      </c>
      <c r="F7" s="288" t="s">
        <v>46</v>
      </c>
    </row>
    <row r="8" spans="2:6" ht="12.75">
      <c r="B8" s="9" t="s">
        <v>47</v>
      </c>
      <c r="C8" s="10"/>
      <c r="D8" s="289"/>
      <c r="E8" s="289"/>
      <c r="F8" s="289"/>
    </row>
    <row r="9" spans="2:6" ht="20.25">
      <c r="B9" s="11" t="s">
        <v>68</v>
      </c>
      <c r="C9" s="30" t="s">
        <v>29</v>
      </c>
      <c r="D9" s="28" t="s">
        <v>224</v>
      </c>
      <c r="E9" s="28" t="s">
        <v>225</v>
      </c>
      <c r="F9" s="28" t="s">
        <v>335</v>
      </c>
    </row>
    <row r="10" spans="2:6" ht="13.5" thickBot="1">
      <c r="B10" s="17">
        <v>1</v>
      </c>
      <c r="C10" s="29">
        <v>2</v>
      </c>
      <c r="D10" s="16">
        <v>3</v>
      </c>
      <c r="E10" s="16">
        <v>3</v>
      </c>
      <c r="F10" s="16">
        <v>3</v>
      </c>
    </row>
    <row r="11" spans="2:6" s="108" customFormat="1" ht="13.5" thickBot="1">
      <c r="B11" s="109" t="s">
        <v>40</v>
      </c>
      <c r="C11" s="110" t="s">
        <v>29</v>
      </c>
      <c r="D11" s="112">
        <f>D12+D13</f>
        <v>392342</v>
      </c>
      <c r="E11" s="112">
        <f>E12+E13</f>
        <v>181421</v>
      </c>
      <c r="F11" s="112">
        <f>F12+F13</f>
        <v>573763</v>
      </c>
    </row>
    <row r="12" spans="1:6" s="24" customFormat="1" ht="12.75">
      <c r="A12" s="5"/>
      <c r="B12" s="87" t="s">
        <v>30</v>
      </c>
      <c r="C12" s="88"/>
      <c r="D12" s="89">
        <v>392342</v>
      </c>
      <c r="E12" s="89">
        <v>131421</v>
      </c>
      <c r="F12" s="268">
        <f>D12+E12</f>
        <v>523763</v>
      </c>
    </row>
    <row r="13" spans="1:6" s="23" customFormat="1" ht="13.5" thickBot="1">
      <c r="A13" s="24"/>
      <c r="B13" s="90" t="s">
        <v>62</v>
      </c>
      <c r="C13" s="91"/>
      <c r="D13" s="92"/>
      <c r="E13" s="92">
        <v>50000</v>
      </c>
      <c r="F13" s="269">
        <f>D13+E13</f>
        <v>50000</v>
      </c>
    </row>
    <row r="14" spans="2:6" s="108" customFormat="1" ht="13.5" thickBot="1">
      <c r="B14" s="113" t="s">
        <v>41</v>
      </c>
      <c r="C14" s="110" t="s">
        <v>29</v>
      </c>
      <c r="D14" s="112">
        <f>D15+D16+D17</f>
        <v>100930</v>
      </c>
      <c r="E14" s="112">
        <f>E15+E16+E17</f>
        <v>0</v>
      </c>
      <c r="F14" s="112">
        <f>F15+F16+F17</f>
        <v>100930</v>
      </c>
    </row>
    <row r="15" spans="2:6" s="23" customFormat="1" ht="12.75">
      <c r="B15" s="87" t="s">
        <v>121</v>
      </c>
      <c r="C15" s="88"/>
      <c r="D15" s="89">
        <v>67276</v>
      </c>
      <c r="E15" s="89"/>
      <c r="F15" s="268">
        <f>D15+E15</f>
        <v>67276</v>
      </c>
    </row>
    <row r="16" spans="2:6" s="23" customFormat="1" ht="12.75">
      <c r="B16" s="90" t="s">
        <v>63</v>
      </c>
      <c r="C16" s="93"/>
      <c r="D16" s="92">
        <v>30768</v>
      </c>
      <c r="E16" s="92"/>
      <c r="F16" s="92">
        <f>D16+E16</f>
        <v>30768</v>
      </c>
    </row>
    <row r="17" spans="2:6" s="23" customFormat="1" ht="13.5" thickBot="1">
      <c r="B17" s="90" t="s">
        <v>42</v>
      </c>
      <c r="C17" s="91"/>
      <c r="D17" s="92">
        <v>2886</v>
      </c>
      <c r="E17" s="92"/>
      <c r="F17" s="269">
        <f>D17+E17</f>
        <v>2886</v>
      </c>
    </row>
    <row r="18" spans="2:6" s="108" customFormat="1" ht="13.5" thickBot="1">
      <c r="B18" s="109" t="s">
        <v>43</v>
      </c>
      <c r="C18" s="110" t="s">
        <v>29</v>
      </c>
      <c r="D18" s="112">
        <f>D19+D20+D21</f>
        <v>1090494</v>
      </c>
      <c r="E18" s="112">
        <f>E19+E20+E21</f>
        <v>95500</v>
      </c>
      <c r="F18" s="112">
        <f>F19+F20+F21</f>
        <v>1185994</v>
      </c>
    </row>
    <row r="19" spans="2:6" s="23" customFormat="1" ht="12.75">
      <c r="B19" s="94" t="s">
        <v>44</v>
      </c>
      <c r="C19" s="95"/>
      <c r="D19" s="96">
        <v>293329</v>
      </c>
      <c r="E19" s="96">
        <v>73600</v>
      </c>
      <c r="F19" s="268">
        <f>D19+E19</f>
        <v>366929</v>
      </c>
    </row>
    <row r="20" spans="2:6" s="23" customFormat="1" ht="12.75">
      <c r="B20" s="97" t="s">
        <v>99</v>
      </c>
      <c r="C20" s="98"/>
      <c r="D20" s="96">
        <v>797165</v>
      </c>
      <c r="E20" s="96"/>
      <c r="F20" s="92">
        <f>D20+E20</f>
        <v>797165</v>
      </c>
    </row>
    <row r="21" spans="2:6" s="23" customFormat="1" ht="13.5" thickBot="1">
      <c r="B21" s="97" t="s">
        <v>55</v>
      </c>
      <c r="C21" s="99"/>
      <c r="D21" s="96"/>
      <c r="E21" s="96">
        <v>21900</v>
      </c>
      <c r="F21" s="269">
        <f>D21+E21</f>
        <v>21900</v>
      </c>
    </row>
    <row r="22" spans="2:6" s="108" customFormat="1" ht="13.5" thickBot="1">
      <c r="B22" s="109" t="s">
        <v>31</v>
      </c>
      <c r="C22" s="110" t="s">
        <v>29</v>
      </c>
      <c r="D22" s="112">
        <f>D23+D24</f>
        <v>62749</v>
      </c>
      <c r="E22" s="112">
        <f>E23+E24</f>
        <v>0</v>
      </c>
      <c r="F22" s="112">
        <f>F23+F24</f>
        <v>62749</v>
      </c>
    </row>
    <row r="23" spans="2:6" s="23" customFormat="1" ht="12.75">
      <c r="B23" s="94" t="s">
        <v>56</v>
      </c>
      <c r="C23" s="88"/>
      <c r="D23" s="96">
        <v>34524</v>
      </c>
      <c r="E23" s="96"/>
      <c r="F23" s="96">
        <f>D23+E23</f>
        <v>34524</v>
      </c>
    </row>
    <row r="24" spans="2:6" s="23" customFormat="1" ht="13.5" thickBot="1">
      <c r="B24" s="97" t="s">
        <v>54</v>
      </c>
      <c r="C24" s="99"/>
      <c r="D24" s="96">
        <v>28225</v>
      </c>
      <c r="E24" s="96"/>
      <c r="F24" s="96">
        <f>D24+E24</f>
        <v>28225</v>
      </c>
    </row>
    <row r="25" spans="2:6" s="108" customFormat="1" ht="13.5" thickBot="1">
      <c r="B25" s="109" t="s">
        <v>32</v>
      </c>
      <c r="C25" s="107" t="s">
        <v>29</v>
      </c>
      <c r="D25" s="112">
        <f>D26+D27+D28+D29</f>
        <v>467</v>
      </c>
      <c r="E25" s="112">
        <f>E26+E27+E28+E29</f>
        <v>200457</v>
      </c>
      <c r="F25" s="112">
        <f>F26+F27+F28+F29</f>
        <v>200924</v>
      </c>
    </row>
    <row r="26" spans="2:6" s="23" customFormat="1" ht="12.75">
      <c r="B26" s="94" t="s">
        <v>57</v>
      </c>
      <c r="C26" s="100"/>
      <c r="D26" s="96"/>
      <c r="E26" s="96">
        <v>157500</v>
      </c>
      <c r="F26" s="268">
        <f>D26+E26</f>
        <v>157500</v>
      </c>
    </row>
    <row r="27" spans="2:6" s="23" customFormat="1" ht="12.75">
      <c r="B27" s="97" t="s">
        <v>58</v>
      </c>
      <c r="C27" s="98"/>
      <c r="D27" s="96"/>
      <c r="E27" s="96">
        <v>12569</v>
      </c>
      <c r="F27" s="92">
        <f>D27+E27</f>
        <v>12569</v>
      </c>
    </row>
    <row r="28" spans="2:6" s="23" customFormat="1" ht="12.75">
      <c r="B28" s="97" t="s">
        <v>59</v>
      </c>
      <c r="C28" s="98"/>
      <c r="D28" s="96"/>
      <c r="E28" s="96">
        <v>30388</v>
      </c>
      <c r="F28" s="92">
        <f>D28+E28</f>
        <v>30388</v>
      </c>
    </row>
    <row r="29" spans="2:6" s="23" customFormat="1" ht="13.5" thickBot="1">
      <c r="B29" s="97" t="s">
        <v>67</v>
      </c>
      <c r="C29" s="99"/>
      <c r="D29" s="102">
        <v>467</v>
      </c>
      <c r="E29" s="101"/>
      <c r="F29" s="269">
        <f>D29+E29</f>
        <v>467</v>
      </c>
    </row>
    <row r="30" spans="2:6" s="108" customFormat="1" ht="13.5" thickBot="1">
      <c r="B30" s="109" t="s">
        <v>33</v>
      </c>
      <c r="C30" s="110" t="s">
        <v>29</v>
      </c>
      <c r="D30" s="112">
        <f>D31+D32+D35+D36</f>
        <v>0</v>
      </c>
      <c r="E30" s="112">
        <f>E31+E32+E35+E36+E33+E34</f>
        <v>343417</v>
      </c>
      <c r="F30" s="112">
        <f>F31+F32+F35+F36+F33+F34</f>
        <v>343417</v>
      </c>
    </row>
    <row r="31" spans="2:6" s="23" customFormat="1" ht="12.75">
      <c r="B31" s="94" t="s">
        <v>60</v>
      </c>
      <c r="C31" s="88"/>
      <c r="D31" s="96"/>
      <c r="E31" s="96">
        <v>9797</v>
      </c>
      <c r="F31" s="96">
        <f aca="true" t="shared" si="0" ref="F31:F36">D31+E31</f>
        <v>9797</v>
      </c>
    </row>
    <row r="32" spans="2:6" s="23" customFormat="1" ht="12.75">
      <c r="B32" s="97" t="s">
        <v>34</v>
      </c>
      <c r="C32" s="98"/>
      <c r="D32" s="96"/>
      <c r="E32" s="96">
        <v>46000</v>
      </c>
      <c r="F32" s="96">
        <f t="shared" si="0"/>
        <v>46000</v>
      </c>
    </row>
    <row r="33" spans="2:6" s="23" customFormat="1" ht="12.75">
      <c r="B33" s="97" t="s">
        <v>227</v>
      </c>
      <c r="C33" s="98"/>
      <c r="D33" s="96"/>
      <c r="E33" s="96">
        <v>134300</v>
      </c>
      <c r="F33" s="96">
        <f t="shared" si="0"/>
        <v>134300</v>
      </c>
    </row>
    <row r="34" spans="2:6" s="23" customFormat="1" ht="12.75">
      <c r="B34" s="97" t="s">
        <v>228</v>
      </c>
      <c r="C34" s="98"/>
      <c r="D34" s="96"/>
      <c r="E34" s="96">
        <v>46320</v>
      </c>
      <c r="F34" s="96">
        <f t="shared" si="0"/>
        <v>46320</v>
      </c>
    </row>
    <row r="35" spans="2:6" s="23" customFormat="1" ht="12.75">
      <c r="B35" s="97" t="s">
        <v>35</v>
      </c>
      <c r="C35" s="98"/>
      <c r="D35" s="96"/>
      <c r="E35" s="96">
        <v>5000</v>
      </c>
      <c r="F35" s="96">
        <f t="shared" si="0"/>
        <v>5000</v>
      </c>
    </row>
    <row r="36" spans="2:6" s="23" customFormat="1" ht="13.5" thickBot="1">
      <c r="B36" s="97" t="s">
        <v>61</v>
      </c>
      <c r="C36" s="99"/>
      <c r="D36" s="96"/>
      <c r="E36" s="96">
        <v>102000</v>
      </c>
      <c r="F36" s="96">
        <f t="shared" si="0"/>
        <v>102000</v>
      </c>
    </row>
    <row r="37" spans="2:6" s="108" customFormat="1" ht="12.75">
      <c r="B37" s="159" t="s">
        <v>36</v>
      </c>
      <c r="C37" s="160" t="s">
        <v>29</v>
      </c>
      <c r="D37" s="161">
        <f>D39+D40+D41</f>
        <v>112040</v>
      </c>
      <c r="E37" s="161">
        <f>E39+E40+E41+E38</f>
        <v>28193</v>
      </c>
      <c r="F37" s="161">
        <f>F39+F40+F41+F38</f>
        <v>140233</v>
      </c>
    </row>
    <row r="38" spans="2:6" s="108" customFormat="1" ht="12.75">
      <c r="B38" s="97" t="s">
        <v>229</v>
      </c>
      <c r="C38" s="162"/>
      <c r="D38" s="163"/>
      <c r="E38" s="164">
        <v>7600</v>
      </c>
      <c r="F38" s="164">
        <f>D38+E38</f>
        <v>7600</v>
      </c>
    </row>
    <row r="39" spans="2:6" s="23" customFormat="1" ht="12.75">
      <c r="B39" s="94" t="s">
        <v>37</v>
      </c>
      <c r="C39" s="95"/>
      <c r="D39" s="102"/>
      <c r="E39" s="102">
        <v>5917</v>
      </c>
      <c r="F39" s="164">
        <f>D39+E39</f>
        <v>5917</v>
      </c>
    </row>
    <row r="40" spans="2:6" s="23" customFormat="1" ht="12.75">
      <c r="B40" s="97" t="s">
        <v>38</v>
      </c>
      <c r="C40" s="98"/>
      <c r="D40" s="96">
        <v>112040</v>
      </c>
      <c r="E40" s="96">
        <v>1376</v>
      </c>
      <c r="F40" s="164">
        <f>D40+E40</f>
        <v>113416</v>
      </c>
    </row>
    <row r="41" spans="2:6" s="23" customFormat="1" ht="13.5" thickBot="1">
      <c r="B41" s="97" t="s">
        <v>39</v>
      </c>
      <c r="C41" s="99"/>
      <c r="D41" s="103"/>
      <c r="E41" s="103">
        <v>13300</v>
      </c>
      <c r="F41" s="164">
        <f>D41+E41</f>
        <v>13300</v>
      </c>
    </row>
    <row r="42" spans="2:6" s="108" customFormat="1" ht="13.5" thickBot="1">
      <c r="B42" s="109" t="s">
        <v>18</v>
      </c>
      <c r="C42" s="110" t="s">
        <v>29</v>
      </c>
      <c r="D42" s="112">
        <f>D43+D44+D45+D46+D47</f>
        <v>0</v>
      </c>
      <c r="E42" s="112">
        <f>E43+E44+E45+E46+E47</f>
        <v>279037</v>
      </c>
      <c r="F42" s="112">
        <f>F43+F44+F45+F46+F47</f>
        <v>279037</v>
      </c>
    </row>
    <row r="43" spans="2:6" s="23" customFormat="1" ht="12.75">
      <c r="B43" s="94" t="s">
        <v>19</v>
      </c>
      <c r="C43" s="95"/>
      <c r="D43" s="96"/>
      <c r="E43" s="96">
        <v>97755</v>
      </c>
      <c r="F43" s="164">
        <f>D43+E43</f>
        <v>97755</v>
      </c>
    </row>
    <row r="44" spans="2:6" s="23" customFormat="1" ht="26.25">
      <c r="B44" s="97" t="s">
        <v>64</v>
      </c>
      <c r="C44" s="93"/>
      <c r="D44" s="96"/>
      <c r="E44" s="96">
        <v>38856</v>
      </c>
      <c r="F44" s="164">
        <f>D44+E44</f>
        <v>38856</v>
      </c>
    </row>
    <row r="45" spans="2:6" s="23" customFormat="1" ht="12.75">
      <c r="B45" s="97" t="s">
        <v>20</v>
      </c>
      <c r="C45" s="93"/>
      <c r="D45" s="96"/>
      <c r="E45" s="96">
        <v>22000</v>
      </c>
      <c r="F45" s="164">
        <f>D45+E45</f>
        <v>22000</v>
      </c>
    </row>
    <row r="46" spans="2:6" s="23" customFormat="1" ht="12.75">
      <c r="B46" s="97" t="s">
        <v>52</v>
      </c>
      <c r="C46" s="93"/>
      <c r="D46" s="96"/>
      <c r="E46" s="96">
        <v>800</v>
      </c>
      <c r="F46" s="164">
        <f>D46+E46</f>
        <v>800</v>
      </c>
    </row>
    <row r="47" spans="2:6" s="23" customFormat="1" ht="13.5" thickBot="1">
      <c r="B47" s="104" t="s">
        <v>65</v>
      </c>
      <c r="C47" s="91"/>
      <c r="D47" s="105"/>
      <c r="E47" s="105">
        <v>119626</v>
      </c>
      <c r="F47" s="164">
        <f>D47+E47</f>
        <v>119626</v>
      </c>
    </row>
    <row r="48" spans="2:6" s="108" customFormat="1" ht="13.5" thickBot="1">
      <c r="B48" s="109" t="s">
        <v>22</v>
      </c>
      <c r="C48" s="110" t="s">
        <v>29</v>
      </c>
      <c r="D48" s="111"/>
      <c r="E48" s="111">
        <v>5000</v>
      </c>
      <c r="F48" s="111">
        <v>5000</v>
      </c>
    </row>
    <row r="49" spans="2:6" s="23" customFormat="1" ht="13.5" thickBot="1">
      <c r="B49" s="165" t="s">
        <v>21</v>
      </c>
      <c r="C49" s="106"/>
      <c r="D49" s="166"/>
      <c r="E49" s="166">
        <v>5000</v>
      </c>
      <c r="F49" s="166">
        <v>5000</v>
      </c>
    </row>
    <row r="50" spans="2:6" s="23" customFormat="1" ht="13.5" thickBot="1">
      <c r="B50" s="173" t="s">
        <v>230</v>
      </c>
      <c r="C50" s="170"/>
      <c r="D50" s="171"/>
      <c r="E50" s="172">
        <v>10000</v>
      </c>
      <c r="F50" s="172">
        <v>10000</v>
      </c>
    </row>
    <row r="51" spans="2:6" s="108" customFormat="1" ht="15.75" thickBot="1">
      <c r="B51" s="167" t="s">
        <v>48</v>
      </c>
      <c r="C51" s="168" t="s">
        <v>29</v>
      </c>
      <c r="D51" s="169">
        <f>D11+D14+D18+D22+D25+D30+D37+D42+D48</f>
        <v>1759022</v>
      </c>
      <c r="E51" s="169">
        <f>E11+E14+E18+E22+E25+E30+E37+E42+E48+E50</f>
        <v>1143025</v>
      </c>
      <c r="F51" s="169">
        <f>F11+F14+F18+F22+F25+F30+F37+F42+F48+F50</f>
        <v>2902047</v>
      </c>
    </row>
    <row r="52" spans="2:6" ht="15">
      <c r="B52" s="25"/>
      <c r="C52" s="27"/>
      <c r="D52" s="26"/>
      <c r="E52" s="26"/>
      <c r="F52" s="26"/>
    </row>
    <row r="53" spans="2:6" ht="15">
      <c r="B53" s="25"/>
      <c r="C53" s="27"/>
      <c r="D53" s="26"/>
      <c r="E53" s="26"/>
      <c r="F53" s="26"/>
    </row>
    <row r="54" spans="2:6" ht="15">
      <c r="B54" s="25"/>
      <c r="C54" s="27"/>
      <c r="D54" s="26"/>
      <c r="E54" s="26"/>
      <c r="F54" s="26"/>
    </row>
    <row r="55" spans="2:6" s="66" customFormat="1" ht="15">
      <c r="B55" s="64"/>
      <c r="C55" s="65"/>
      <c r="D55" s="73"/>
      <c r="E55" s="73"/>
      <c r="F55" s="73"/>
    </row>
    <row r="56" spans="2:6" s="66" customFormat="1" ht="12.75">
      <c r="B56" s="69"/>
      <c r="D56" s="70"/>
      <c r="E56" s="70"/>
      <c r="F56" s="70"/>
    </row>
    <row r="57" spans="2:6" s="19" customFormat="1" ht="12.75">
      <c r="B57" s="20"/>
      <c r="C57" s="21"/>
      <c r="D57" s="22"/>
      <c r="E57" s="22"/>
      <c r="F57" s="22"/>
    </row>
    <row r="58" spans="1:2" ht="13.5">
      <c r="A58" s="1"/>
      <c r="B58" s="1"/>
    </row>
    <row r="59" spans="1:2" ht="13.5">
      <c r="A59" s="1"/>
      <c r="B59" s="1"/>
    </row>
    <row r="60" spans="2:6" s="66" customFormat="1" ht="12.75">
      <c r="B60" s="61"/>
      <c r="C60" s="27"/>
      <c r="D60" s="26"/>
      <c r="E60" s="26"/>
      <c r="F60" s="26"/>
    </row>
    <row r="61" spans="2:6" s="66" customFormat="1" ht="12.75">
      <c r="B61" s="61"/>
      <c r="C61" s="27"/>
      <c r="D61" s="26"/>
      <c r="E61" s="26"/>
      <c r="F61" s="26"/>
    </row>
    <row r="62" spans="2:6" s="66" customFormat="1" ht="12.75">
      <c r="B62" s="61"/>
      <c r="C62" s="27"/>
      <c r="D62" s="26"/>
      <c r="E62" s="26"/>
      <c r="F62" s="26"/>
    </row>
    <row r="63" spans="2:6" s="66" customFormat="1" ht="12.75">
      <c r="B63" s="61"/>
      <c r="C63" s="27"/>
      <c r="D63" s="26"/>
      <c r="E63" s="26"/>
      <c r="F63" s="26"/>
    </row>
    <row r="64" spans="2:6" s="66" customFormat="1" ht="12.75">
      <c r="B64" s="61"/>
      <c r="C64" s="27"/>
      <c r="D64" s="26"/>
      <c r="E64" s="26"/>
      <c r="F64" s="26"/>
    </row>
    <row r="65" spans="2:6" s="66" customFormat="1" ht="12.75">
      <c r="B65" s="61"/>
      <c r="C65" s="27"/>
      <c r="D65" s="26"/>
      <c r="E65" s="26"/>
      <c r="F65" s="26"/>
    </row>
    <row r="66" spans="2:6" s="66" customFormat="1" ht="12.75">
      <c r="B66" s="62"/>
      <c r="C66" s="63"/>
      <c r="D66" s="26"/>
      <c r="E66" s="26"/>
      <c r="F66" s="26"/>
    </row>
    <row r="67" spans="2:6" s="66" customFormat="1" ht="12.75">
      <c r="B67" s="62"/>
      <c r="C67" s="63"/>
      <c r="D67" s="26"/>
      <c r="E67" s="26"/>
      <c r="F67" s="26"/>
    </row>
    <row r="68" spans="2:6" s="66" customFormat="1" ht="12.75">
      <c r="B68" s="61"/>
      <c r="C68" s="27"/>
      <c r="D68" s="26"/>
      <c r="E68" s="26"/>
      <c r="F68" s="26"/>
    </row>
    <row r="69" spans="2:6" s="67" customFormat="1" ht="12.75">
      <c r="B69" s="62"/>
      <c r="C69" s="63"/>
      <c r="D69" s="26"/>
      <c r="E69" s="26"/>
      <c r="F69" s="26"/>
    </row>
    <row r="70" spans="2:6" s="66" customFormat="1" ht="12.75">
      <c r="B70" s="68"/>
      <c r="C70" s="63"/>
      <c r="D70" s="26"/>
      <c r="E70" s="26"/>
      <c r="F70" s="26"/>
    </row>
    <row r="71" spans="2:6" s="66" customFormat="1" ht="12.75">
      <c r="B71" s="69"/>
      <c r="D71" s="70"/>
      <c r="E71" s="70"/>
      <c r="F71" s="70"/>
    </row>
    <row r="72" spans="2:6" s="66" customFormat="1" ht="12.75">
      <c r="B72" s="69"/>
      <c r="D72" s="70"/>
      <c r="E72" s="70"/>
      <c r="F72" s="70"/>
    </row>
    <row r="77" spans="4:6" ht="12.75">
      <c r="D77" s="4"/>
      <c r="E77" s="4"/>
      <c r="F77" s="4"/>
    </row>
    <row r="78" ht="12.75">
      <c r="B78" s="2"/>
    </row>
  </sheetData>
  <sheetProtection password="955E" sheet="1" objects="1" scenarios="1" selectLockedCells="1" selectUnlockedCells="1"/>
  <mergeCells count="8">
    <mergeCell ref="F7:F8"/>
    <mergeCell ref="D7:D8"/>
    <mergeCell ref="C1:E1"/>
    <mergeCell ref="B3:D3"/>
    <mergeCell ref="B4:D4"/>
    <mergeCell ref="B5:D5"/>
    <mergeCell ref="E7:E8"/>
    <mergeCell ref="C2:D2"/>
  </mergeCells>
  <printOptions/>
  <pageMargins left="0.37" right="0.21" top="0.38" bottom="0.81" header="0" footer="0.21"/>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HE59"/>
  <sheetViews>
    <sheetView workbookViewId="0" topLeftCell="A1">
      <selection activeCell="M9" sqref="M9"/>
    </sheetView>
  </sheetViews>
  <sheetFormatPr defaultColWidth="9.140625" defaultRowHeight="12.75"/>
  <cols>
    <col min="1" max="1" width="9.7109375" style="23" customWidth="1"/>
    <col min="2" max="2" width="65.28125" style="23" customWidth="1"/>
    <col min="3" max="3" width="9.7109375" style="23" customWidth="1"/>
    <col min="4" max="4" width="9.421875" style="23" customWidth="1"/>
    <col min="5" max="5" width="9.28125" style="23" customWidth="1"/>
    <col min="6" max="16384" width="9.140625" style="23" customWidth="1"/>
  </cols>
  <sheetData>
    <row r="1" spans="3:5" s="24" customFormat="1" ht="12.75">
      <c r="C1" s="71"/>
      <c r="D1" s="284" t="s">
        <v>98</v>
      </c>
      <c r="E1" s="300"/>
    </row>
    <row r="2" spans="2:4" s="24" customFormat="1" ht="22.5">
      <c r="B2" s="272" t="s">
        <v>66</v>
      </c>
      <c r="C2" s="273"/>
      <c r="D2" s="273"/>
    </row>
    <row r="3" spans="1:4" s="24" customFormat="1" ht="22.5">
      <c r="A3" s="6"/>
      <c r="B3" s="272" t="s">
        <v>95</v>
      </c>
      <c r="C3" s="273"/>
      <c r="D3" s="273"/>
    </row>
    <row r="4" spans="1:4" s="24" customFormat="1" ht="22.5">
      <c r="A4" s="6"/>
      <c r="B4" s="272" t="s">
        <v>226</v>
      </c>
      <c r="C4" s="273"/>
      <c r="D4" s="273"/>
    </row>
    <row r="5" spans="1:5" ht="13.5" thickBot="1">
      <c r="A5" s="24"/>
      <c r="B5" s="24"/>
      <c r="C5" s="24"/>
      <c r="D5" s="24"/>
      <c r="E5" s="24"/>
    </row>
    <row r="6" spans="1:213" s="76" customFormat="1" ht="26.25">
      <c r="A6" s="55" t="s">
        <v>70</v>
      </c>
      <c r="B6" s="59" t="s">
        <v>47</v>
      </c>
      <c r="C6" s="274" t="s">
        <v>71</v>
      </c>
      <c r="D6" s="274" t="s">
        <v>71</v>
      </c>
      <c r="E6" s="274" t="s">
        <v>71</v>
      </c>
      <c r="F6" s="48"/>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row>
    <row r="7" spans="1:213" s="76" customFormat="1" ht="13.5" thickBot="1">
      <c r="A7" s="56" t="s">
        <v>72</v>
      </c>
      <c r="B7" s="60" t="s">
        <v>69</v>
      </c>
      <c r="C7" s="72" t="s">
        <v>231</v>
      </c>
      <c r="D7" s="72" t="s">
        <v>232</v>
      </c>
      <c r="E7" s="72" t="s">
        <v>236</v>
      </c>
      <c r="F7" s="49"/>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row>
    <row r="8" spans="1:213" s="76" customFormat="1" ht="13.5" thickBot="1">
      <c r="A8" s="32"/>
      <c r="B8" s="75">
        <v>1</v>
      </c>
      <c r="C8" s="33">
        <v>2</v>
      </c>
      <c r="D8" s="33">
        <v>2</v>
      </c>
      <c r="E8" s="33">
        <v>2</v>
      </c>
      <c r="F8" s="50"/>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row>
    <row r="9" spans="1:213" s="18" customFormat="1" ht="13.5" thickBot="1">
      <c r="A9" s="296" t="s">
        <v>73</v>
      </c>
      <c r="B9" s="295"/>
      <c r="C9" s="34">
        <f>C10+C11</f>
        <v>975918</v>
      </c>
      <c r="D9" s="34">
        <f>D10+D11</f>
        <v>245276</v>
      </c>
      <c r="E9" s="34">
        <f>E10+E11</f>
        <v>1221194</v>
      </c>
      <c r="F9" s="51"/>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row>
    <row r="10" spans="1:213" s="76" customFormat="1" ht="12.75">
      <c r="A10" s="77">
        <v>101</v>
      </c>
      <c r="B10" s="36" t="s">
        <v>101</v>
      </c>
      <c r="C10" s="37">
        <v>943398</v>
      </c>
      <c r="D10" s="37">
        <v>245276</v>
      </c>
      <c r="E10" s="37">
        <f>C10+D10</f>
        <v>1188674</v>
      </c>
      <c r="F10" s="52"/>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row>
    <row r="11" spans="1:213" s="76" customFormat="1" ht="13.5" thickBot="1">
      <c r="A11" s="77">
        <v>102</v>
      </c>
      <c r="B11" s="36" t="s">
        <v>102</v>
      </c>
      <c r="C11" s="37">
        <v>32520</v>
      </c>
      <c r="D11" s="37"/>
      <c r="E11" s="37">
        <f>C11+D11</f>
        <v>32520</v>
      </c>
      <c r="F11" s="52"/>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row>
    <row r="12" spans="1:213" s="18" customFormat="1" ht="13.5" thickBot="1">
      <c r="A12" s="297" t="s">
        <v>74</v>
      </c>
      <c r="B12" s="298"/>
      <c r="C12" s="39">
        <f>C13+C14+C15+C16+C17</f>
        <v>188749</v>
      </c>
      <c r="D12" s="39">
        <f>D13+D14+D15+D16+D17</f>
        <v>86635</v>
      </c>
      <c r="E12" s="39">
        <f>E13+E14+E15+E16+E17</f>
        <v>275384</v>
      </c>
      <c r="F12" s="51"/>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row>
    <row r="13" spans="1:213" s="76" customFormat="1" ht="12.75">
      <c r="A13" s="77">
        <v>201</v>
      </c>
      <c r="B13" s="36" t="s">
        <v>103</v>
      </c>
      <c r="C13" s="37">
        <v>48031</v>
      </c>
      <c r="D13" s="37"/>
      <c r="E13" s="37">
        <f>C13+D13</f>
        <v>48031</v>
      </c>
      <c r="F13" s="52"/>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row>
    <row r="14" spans="1:213" s="76" customFormat="1" ht="12.75">
      <c r="A14" s="77">
        <v>202</v>
      </c>
      <c r="B14" s="40" t="s">
        <v>104</v>
      </c>
      <c r="C14" s="37"/>
      <c r="D14" s="37">
        <v>39960</v>
      </c>
      <c r="E14" s="37">
        <f>C14+D14</f>
        <v>39960</v>
      </c>
      <c r="F14" s="52"/>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row>
    <row r="15" spans="1:213" s="76" customFormat="1" ht="26.25">
      <c r="A15" s="77">
        <v>205</v>
      </c>
      <c r="B15" s="40" t="s">
        <v>105</v>
      </c>
      <c r="C15" s="37">
        <v>62312</v>
      </c>
      <c r="D15" s="37">
        <v>6577</v>
      </c>
      <c r="E15" s="37">
        <f>C15+D15</f>
        <v>68889</v>
      </c>
      <c r="F15" s="52"/>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row>
    <row r="16" spans="1:213" s="76" customFormat="1" ht="12.75">
      <c r="A16" s="77">
        <v>208</v>
      </c>
      <c r="B16" s="36" t="s">
        <v>106</v>
      </c>
      <c r="C16" s="37">
        <v>33450</v>
      </c>
      <c r="D16" s="37">
        <v>3738</v>
      </c>
      <c r="E16" s="37">
        <f>C16+D16</f>
        <v>37188</v>
      </c>
      <c r="F16" s="52"/>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row>
    <row r="17" spans="1:213" s="76" customFormat="1" ht="13.5" thickBot="1">
      <c r="A17" s="77">
        <v>209</v>
      </c>
      <c r="B17" s="40" t="s">
        <v>107</v>
      </c>
      <c r="C17" s="37">
        <v>44956</v>
      </c>
      <c r="D17" s="37">
        <v>36360</v>
      </c>
      <c r="E17" s="37">
        <f>C17+D17</f>
        <v>81316</v>
      </c>
      <c r="F17" s="52"/>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row>
    <row r="18" spans="1:213" s="18" customFormat="1" ht="13.5" thickBot="1">
      <c r="A18" s="297" t="s">
        <v>75</v>
      </c>
      <c r="B18" s="299"/>
      <c r="C18" s="39">
        <f>C19+C20+C21+C22</f>
        <v>223847</v>
      </c>
      <c r="D18" s="39">
        <f>D19+D20+D21+D22</f>
        <v>60574</v>
      </c>
      <c r="E18" s="39">
        <f>E19+E20+E21+E22</f>
        <v>284421</v>
      </c>
      <c r="F18" s="51"/>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row>
    <row r="19" spans="1:213" s="76" customFormat="1" ht="26.25">
      <c r="A19" s="78">
        <v>551</v>
      </c>
      <c r="B19" s="41" t="s">
        <v>108</v>
      </c>
      <c r="C19" s="37">
        <v>125415</v>
      </c>
      <c r="D19" s="37">
        <v>35521</v>
      </c>
      <c r="E19" s="37">
        <f>C19+D19</f>
        <v>160936</v>
      </c>
      <c r="F19" s="52"/>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row>
    <row r="20" spans="1:213" s="76" customFormat="1" ht="12.75">
      <c r="A20" s="78">
        <v>552</v>
      </c>
      <c r="B20" s="41" t="s">
        <v>109</v>
      </c>
      <c r="C20" s="37">
        <v>21499</v>
      </c>
      <c r="D20" s="37"/>
      <c r="E20" s="37">
        <f>C20+D20</f>
        <v>21499</v>
      </c>
      <c r="F20" s="52"/>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row>
    <row r="21" spans="1:213" s="76" customFormat="1" ht="12.75">
      <c r="A21" s="78">
        <v>560</v>
      </c>
      <c r="B21" s="41" t="s">
        <v>110</v>
      </c>
      <c r="C21" s="37">
        <v>49068</v>
      </c>
      <c r="D21" s="37">
        <v>16171</v>
      </c>
      <c r="E21" s="37">
        <f>C21+D21</f>
        <v>65239</v>
      </c>
      <c r="F21" s="52"/>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row>
    <row r="22" spans="1:213" s="76" customFormat="1" ht="13.5" thickBot="1">
      <c r="A22" s="78">
        <v>580</v>
      </c>
      <c r="B22" s="41" t="s">
        <v>111</v>
      </c>
      <c r="C22" s="37">
        <v>27865</v>
      </c>
      <c r="D22" s="37">
        <v>8882</v>
      </c>
      <c r="E22" s="37">
        <f>C22+D22</f>
        <v>36747</v>
      </c>
      <c r="F22" s="52"/>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row>
    <row r="23" spans="1:213" s="18" customFormat="1" ht="13.5" thickBot="1">
      <c r="A23" s="297" t="s">
        <v>76</v>
      </c>
      <c r="B23" s="298"/>
      <c r="C23" s="39">
        <f>C24+C25+C26+C27+C28+C29+C30+C31+C32+C33+C34</f>
        <v>243306</v>
      </c>
      <c r="D23" s="39">
        <f>D24+D25+D26+D27+D28+D29+D30+D31+D32+D33+D34</f>
        <v>476464</v>
      </c>
      <c r="E23" s="39">
        <f>E24+E25+E26+E27+E28+E29+E30+E31+E32+E33+E34</f>
        <v>719770</v>
      </c>
      <c r="F23" s="51"/>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row>
    <row r="24" spans="1:213" s="76" customFormat="1" ht="12.75">
      <c r="A24" s="79">
        <v>1011</v>
      </c>
      <c r="B24" s="57" t="s">
        <v>77</v>
      </c>
      <c r="C24" s="38">
        <v>53152</v>
      </c>
      <c r="D24" s="38">
        <v>91634</v>
      </c>
      <c r="E24" s="37">
        <f>C24+D24</f>
        <v>144786</v>
      </c>
      <c r="F24" s="52"/>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row>
    <row r="25" spans="1:213" s="76" customFormat="1" ht="12.75">
      <c r="A25" s="77">
        <v>1012</v>
      </c>
      <c r="B25" s="40" t="s">
        <v>78</v>
      </c>
      <c r="C25" s="38">
        <v>308</v>
      </c>
      <c r="D25" s="38"/>
      <c r="E25" s="37">
        <f aca="true" t="shared" si="0" ref="E25:E35">C25+D25</f>
        <v>308</v>
      </c>
      <c r="F25" s="52"/>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row>
    <row r="26" spans="1:213" s="76" customFormat="1" ht="12.75">
      <c r="A26" s="77">
        <v>1013</v>
      </c>
      <c r="B26" s="40" t="s">
        <v>79</v>
      </c>
      <c r="C26" s="38">
        <v>7200</v>
      </c>
      <c r="D26" s="38">
        <v>22700</v>
      </c>
      <c r="E26" s="37">
        <f t="shared" si="0"/>
        <v>29900</v>
      </c>
      <c r="F26" s="52"/>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row>
    <row r="27" spans="1:213" s="76" customFormat="1" ht="12.75">
      <c r="A27" s="77">
        <v>1015</v>
      </c>
      <c r="B27" s="40" t="s">
        <v>80</v>
      </c>
      <c r="C27" s="38">
        <v>12836</v>
      </c>
      <c r="D27" s="38">
        <v>64694</v>
      </c>
      <c r="E27" s="37">
        <f t="shared" si="0"/>
        <v>77530</v>
      </c>
      <c r="F27" s="52"/>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row>
    <row r="28" spans="1:213" s="76" customFormat="1" ht="12.75">
      <c r="A28" s="77">
        <v>1016</v>
      </c>
      <c r="B28" s="40" t="s">
        <v>81</v>
      </c>
      <c r="C28" s="38">
        <v>91222</v>
      </c>
      <c r="D28" s="38">
        <v>174076</v>
      </c>
      <c r="E28" s="37">
        <f t="shared" si="0"/>
        <v>265298</v>
      </c>
      <c r="F28" s="52"/>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row>
    <row r="29" spans="1:213" s="76" customFormat="1" ht="12.75">
      <c r="A29" s="80">
        <v>1020</v>
      </c>
      <c r="B29" s="36" t="s">
        <v>112</v>
      </c>
      <c r="C29" s="38">
        <v>63142</v>
      </c>
      <c r="D29" s="38">
        <v>62210</v>
      </c>
      <c r="E29" s="37">
        <f t="shared" si="0"/>
        <v>125352</v>
      </c>
      <c r="F29" s="52"/>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row>
    <row r="30" spans="1:213" s="76" customFormat="1" ht="12.75">
      <c r="A30" s="80">
        <v>1030</v>
      </c>
      <c r="B30" s="40" t="s">
        <v>82</v>
      </c>
      <c r="C30" s="38">
        <v>10360</v>
      </c>
      <c r="D30" s="38">
        <v>26687</v>
      </c>
      <c r="E30" s="37">
        <f t="shared" si="0"/>
        <v>37047</v>
      </c>
      <c r="F30" s="52"/>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row>
    <row r="31" spans="1:213" s="76" customFormat="1" ht="12.75">
      <c r="A31" s="77">
        <v>1051</v>
      </c>
      <c r="B31" s="40" t="s">
        <v>113</v>
      </c>
      <c r="C31" s="38">
        <v>4000</v>
      </c>
      <c r="D31" s="38">
        <v>4550</v>
      </c>
      <c r="E31" s="37">
        <f t="shared" si="0"/>
        <v>8550</v>
      </c>
      <c r="F31" s="52"/>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row>
    <row r="32" spans="1:213" s="76" customFormat="1" ht="12.75">
      <c r="A32" s="77">
        <v>1062</v>
      </c>
      <c r="B32" s="36" t="s">
        <v>114</v>
      </c>
      <c r="C32" s="38">
        <v>900</v>
      </c>
      <c r="D32" s="38">
        <v>16813</v>
      </c>
      <c r="E32" s="37">
        <f t="shared" si="0"/>
        <v>17713</v>
      </c>
      <c r="F32" s="52"/>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row>
    <row r="33" spans="1:213" s="76" customFormat="1" ht="12.75">
      <c r="A33" s="77">
        <v>1092</v>
      </c>
      <c r="B33" s="40" t="s">
        <v>83</v>
      </c>
      <c r="C33" s="38"/>
      <c r="D33" s="38">
        <v>2000</v>
      </c>
      <c r="E33" s="37">
        <f t="shared" si="0"/>
        <v>2000</v>
      </c>
      <c r="F33" s="52"/>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row>
    <row r="34" spans="1:213" s="76" customFormat="1" ht="13.5" thickBot="1">
      <c r="A34" s="81">
        <v>1098</v>
      </c>
      <c r="B34" s="58" t="s">
        <v>84</v>
      </c>
      <c r="C34" s="38">
        <v>186</v>
      </c>
      <c r="D34" s="38">
        <v>11100</v>
      </c>
      <c r="E34" s="37">
        <f t="shared" si="0"/>
        <v>11286</v>
      </c>
      <c r="F34" s="52"/>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row>
    <row r="35" spans="1:213" s="76" customFormat="1" ht="13.5" thickBot="1">
      <c r="A35" s="175" t="s">
        <v>233</v>
      </c>
      <c r="B35" s="174" t="s">
        <v>234</v>
      </c>
      <c r="C35" s="38"/>
      <c r="D35" s="176">
        <v>300</v>
      </c>
      <c r="E35" s="177">
        <f t="shared" si="0"/>
        <v>300</v>
      </c>
      <c r="F35" s="52"/>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row>
    <row r="36" spans="1:213" s="18" customFormat="1" ht="13.5" thickBot="1">
      <c r="A36" s="292" t="s">
        <v>85</v>
      </c>
      <c r="B36" s="293"/>
      <c r="C36" s="39">
        <f>C37</f>
        <v>0</v>
      </c>
      <c r="D36" s="39">
        <f>D37</f>
        <v>5000</v>
      </c>
      <c r="E36" s="177">
        <f>E37</f>
        <v>5000</v>
      </c>
      <c r="F36" s="51"/>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row>
    <row r="37" spans="1:213" s="76" customFormat="1" ht="13.5" thickBot="1">
      <c r="A37" s="77">
        <v>2224</v>
      </c>
      <c r="B37" s="36" t="s">
        <v>115</v>
      </c>
      <c r="C37" s="37"/>
      <c r="D37" s="37">
        <v>5000</v>
      </c>
      <c r="E37" s="37">
        <f>C37+D37</f>
        <v>5000</v>
      </c>
      <c r="F37" s="52"/>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row>
    <row r="38" spans="1:213" s="18" customFormat="1" ht="13.5" thickBot="1">
      <c r="A38" s="292" t="s">
        <v>86</v>
      </c>
      <c r="B38" s="293"/>
      <c r="C38" s="39">
        <v>6090</v>
      </c>
      <c r="D38" s="39"/>
      <c r="E38" s="177">
        <f>C38+D38</f>
        <v>6090</v>
      </c>
      <c r="F38" s="51"/>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row>
    <row r="39" spans="1:213" s="18" customFormat="1" ht="13.5" thickBot="1">
      <c r="A39" s="292" t="s">
        <v>87</v>
      </c>
      <c r="B39" s="293"/>
      <c r="C39" s="39">
        <f>C40</f>
        <v>0</v>
      </c>
      <c r="D39" s="39">
        <f>D40</f>
        <v>11000</v>
      </c>
      <c r="E39" s="39">
        <f>E40</f>
        <v>11000</v>
      </c>
      <c r="F39" s="51"/>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row>
    <row r="40" spans="1:213" s="76" customFormat="1" ht="13.5" thickBot="1">
      <c r="A40" s="77">
        <v>4214</v>
      </c>
      <c r="B40" s="36" t="s">
        <v>119</v>
      </c>
      <c r="C40" s="37"/>
      <c r="D40" s="37">
        <v>11000</v>
      </c>
      <c r="E40" s="37">
        <f>C40+D40</f>
        <v>11000</v>
      </c>
      <c r="F40" s="52"/>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row>
    <row r="41" spans="1:213" s="18" customFormat="1" ht="13.5" thickBot="1">
      <c r="A41" s="292" t="s">
        <v>88</v>
      </c>
      <c r="B41" s="293"/>
      <c r="C41" s="39">
        <v>92040</v>
      </c>
      <c r="D41" s="39">
        <v>1376</v>
      </c>
      <c r="E41" s="177">
        <f>C41+D41</f>
        <v>93416</v>
      </c>
      <c r="F41" s="51"/>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row>
    <row r="42" spans="1:213" s="18" customFormat="1" ht="13.5" thickBot="1">
      <c r="A42" s="294" t="s">
        <v>89</v>
      </c>
      <c r="B42" s="295"/>
      <c r="C42" s="39"/>
      <c r="D42" s="39">
        <v>3540</v>
      </c>
      <c r="E42" s="177">
        <f>C42+D42</f>
        <v>3540</v>
      </c>
      <c r="F42" s="51"/>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row>
    <row r="43" spans="1:213" s="18" customFormat="1" ht="13.5" thickBot="1">
      <c r="A43" s="290" t="s">
        <v>90</v>
      </c>
      <c r="B43" s="291"/>
      <c r="C43" s="39">
        <v>20000</v>
      </c>
      <c r="D43" s="39">
        <v>184300</v>
      </c>
      <c r="E43" s="177">
        <f>C43+D43</f>
        <v>204300</v>
      </c>
      <c r="F43" s="51"/>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row>
    <row r="44" spans="1:213" s="18" customFormat="1" ht="13.5" thickBot="1">
      <c r="A44" s="290" t="s">
        <v>91</v>
      </c>
      <c r="B44" s="291"/>
      <c r="C44" s="39">
        <f>C45+C46+C47</f>
        <v>0</v>
      </c>
      <c r="D44" s="39">
        <f>D45+D46+D47</f>
        <v>10000</v>
      </c>
      <c r="E44" s="39">
        <f>E45+E46+E47</f>
        <v>10000</v>
      </c>
      <c r="F44" s="51"/>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row>
    <row r="45" spans="1:213" s="76" customFormat="1" ht="12.75">
      <c r="A45" s="82">
        <v>5204</v>
      </c>
      <c r="B45" s="42" t="s">
        <v>235</v>
      </c>
      <c r="C45" s="37"/>
      <c r="D45" s="37">
        <v>10000</v>
      </c>
      <c r="E45" s="37">
        <f>C45+D45</f>
        <v>10000</v>
      </c>
      <c r="F45" s="52"/>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row>
    <row r="46" spans="1:213" s="76" customFormat="1" ht="0.75" customHeight="1" thickBot="1">
      <c r="A46" s="83">
        <v>5203</v>
      </c>
      <c r="B46" s="43" t="s">
        <v>116</v>
      </c>
      <c r="C46" s="37"/>
      <c r="D46" s="37"/>
      <c r="E46" s="37"/>
      <c r="F46" s="52"/>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row>
    <row r="47" spans="1:213" s="76" customFormat="1" ht="13.5" hidden="1" thickBot="1">
      <c r="A47" s="83">
        <v>5205</v>
      </c>
      <c r="B47" s="43" t="s">
        <v>117</v>
      </c>
      <c r="C47" s="37"/>
      <c r="D47" s="37"/>
      <c r="E47" s="37"/>
      <c r="F47" s="52"/>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row>
    <row r="48" spans="1:213" s="18" customFormat="1" ht="13.5" thickBot="1">
      <c r="A48" s="290" t="s">
        <v>92</v>
      </c>
      <c r="B48" s="291"/>
      <c r="C48" s="39">
        <f>C49</f>
        <v>9072</v>
      </c>
      <c r="D48" s="39">
        <f>D49</f>
        <v>43260</v>
      </c>
      <c r="E48" s="39">
        <f>E49</f>
        <v>52332</v>
      </c>
      <c r="F48" s="51"/>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row>
    <row r="49" spans="1:213" s="76" customFormat="1" ht="13.5" thickBot="1">
      <c r="A49" s="83">
        <v>5309</v>
      </c>
      <c r="B49" s="43" t="s">
        <v>118</v>
      </c>
      <c r="C49" s="37">
        <v>9072</v>
      </c>
      <c r="D49" s="37">
        <v>43260</v>
      </c>
      <c r="E49" s="37">
        <f>C49+D49</f>
        <v>52332</v>
      </c>
      <c r="F49" s="52"/>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row>
    <row r="50" spans="1:213" s="18" customFormat="1" ht="13.5" thickBot="1">
      <c r="A50" s="290" t="s">
        <v>93</v>
      </c>
      <c r="B50" s="291"/>
      <c r="C50" s="39"/>
      <c r="D50" s="39">
        <v>5300</v>
      </c>
      <c r="E50" s="39">
        <f>C50+D50</f>
        <v>5300</v>
      </c>
      <c r="F50" s="51"/>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row>
    <row r="51" spans="1:213" s="18" customFormat="1" ht="13.5" thickBot="1">
      <c r="A51" s="292" t="s">
        <v>230</v>
      </c>
      <c r="B51" s="293"/>
      <c r="C51" s="39"/>
      <c r="D51" s="39">
        <v>10000</v>
      </c>
      <c r="E51" s="39">
        <f>C51+D51</f>
        <v>10000</v>
      </c>
      <c r="F51" s="51"/>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row>
    <row r="52" spans="1:213" s="76" customFormat="1" ht="13.5" thickBot="1">
      <c r="A52" s="84"/>
      <c r="B52" s="74" t="s">
        <v>100</v>
      </c>
      <c r="C52" s="54">
        <f>C51+C50+C48+C44+C43+C42+C41+C39+C38+C36+C23+C18+C12+C9</f>
        <v>1759022</v>
      </c>
      <c r="D52" s="54">
        <f>D51+D50+D48+D44+D43+D42+D41+D39+D38+D36+D23+D18+D12+D9+D35</f>
        <v>1143025</v>
      </c>
      <c r="E52" s="54">
        <f>E51+E50+E48+E44+E43+E42+E41+E39+E38+E36+E23+E18+E12+E9+E35</f>
        <v>2902047</v>
      </c>
      <c r="F52" s="52"/>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row>
    <row r="53" spans="1:213" s="76" customFormat="1" ht="12.75">
      <c r="A53" s="46"/>
      <c r="B53" s="47"/>
      <c r="C53" s="45"/>
      <c r="D53" s="45"/>
      <c r="E53" s="45"/>
      <c r="F53" s="53"/>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row>
    <row r="54" s="76" customFormat="1" ht="12.75">
      <c r="F54" s="85"/>
    </row>
    <row r="55" s="76" customFormat="1" ht="12.75">
      <c r="F55" s="85"/>
    </row>
    <row r="56" s="76" customFormat="1" ht="12.75">
      <c r="F56" s="85"/>
    </row>
    <row r="57" spans="1:2" ht="12.75">
      <c r="A57" s="3" t="s">
        <v>96</v>
      </c>
      <c r="B57" s="3"/>
    </row>
    <row r="58" spans="1:2" ht="12.75">
      <c r="A58" s="3" t="s">
        <v>97</v>
      </c>
      <c r="B58" s="3"/>
    </row>
    <row r="59" ht="12.75">
      <c r="F59" s="86"/>
    </row>
  </sheetData>
  <sheetProtection password="955E" sheet="1" objects="1" scenarios="1" selectLockedCells="1" selectUnlockedCells="1"/>
  <mergeCells count="18">
    <mergeCell ref="B2:D2"/>
    <mergeCell ref="B3:D3"/>
    <mergeCell ref="B4:D4"/>
    <mergeCell ref="D1:E1"/>
    <mergeCell ref="A9:B9"/>
    <mergeCell ref="A12:B12"/>
    <mergeCell ref="A18:B18"/>
    <mergeCell ref="A23:B23"/>
    <mergeCell ref="A36:B36"/>
    <mergeCell ref="A38:B38"/>
    <mergeCell ref="A39:B39"/>
    <mergeCell ref="A41:B41"/>
    <mergeCell ref="A50:B50"/>
    <mergeCell ref="A51:B51"/>
    <mergeCell ref="A42:B42"/>
    <mergeCell ref="A43:B43"/>
    <mergeCell ref="A44:B44"/>
    <mergeCell ref="A48:B48"/>
  </mergeCells>
  <printOptions/>
  <pageMargins left="0.26" right="0.75" top="0.35" bottom="0.22" header="0.3" footer="0"/>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C58"/>
  <sheetViews>
    <sheetView workbookViewId="0" topLeftCell="A1">
      <selection activeCell="E3" sqref="E3"/>
    </sheetView>
  </sheetViews>
  <sheetFormatPr defaultColWidth="9.140625" defaultRowHeight="12.75"/>
  <cols>
    <col min="1" max="1" width="4.421875" style="116" bestFit="1" customWidth="1"/>
    <col min="2" max="2" width="78.57421875" style="117" customWidth="1"/>
    <col min="3" max="3" width="11.00390625" style="117" customWidth="1"/>
    <col min="4" max="16384" width="9.140625" style="117" customWidth="1"/>
  </cols>
  <sheetData>
    <row r="1" spans="2:3" ht="15">
      <c r="B1" s="284" t="s">
        <v>334</v>
      </c>
      <c r="C1" s="284"/>
    </row>
    <row r="2" spans="2:3" ht="15">
      <c r="B2" s="14"/>
      <c r="C2" s="14"/>
    </row>
    <row r="3" spans="2:3" ht="15.75" customHeight="1">
      <c r="B3" s="133" t="s">
        <v>237</v>
      </c>
      <c r="C3" s="178"/>
    </row>
    <row r="4" spans="2:3" ht="15.75" customHeight="1">
      <c r="B4" s="133" t="s">
        <v>238</v>
      </c>
      <c r="C4" s="179"/>
    </row>
    <row r="7" spans="1:2" ht="15">
      <c r="A7" s="114" t="s">
        <v>49</v>
      </c>
      <c r="B7" s="118" t="s">
        <v>239</v>
      </c>
    </row>
    <row r="8" spans="1:3" s="116" customFormat="1" ht="15">
      <c r="A8" s="129" t="s">
        <v>7</v>
      </c>
      <c r="B8" s="129" t="s">
        <v>8</v>
      </c>
      <c r="C8" s="129" t="s">
        <v>11</v>
      </c>
    </row>
    <row r="9" spans="1:3" ht="15.75" customHeight="1">
      <c r="A9" s="180">
        <v>1</v>
      </c>
      <c r="B9" s="181" t="s">
        <v>240</v>
      </c>
      <c r="C9" s="182">
        <v>20000</v>
      </c>
    </row>
    <row r="10" spans="1:3" ht="15">
      <c r="A10" s="180">
        <v>2</v>
      </c>
      <c r="B10" s="183" t="s">
        <v>241</v>
      </c>
      <c r="C10" s="182">
        <v>20000</v>
      </c>
    </row>
    <row r="11" spans="1:3" ht="26.25">
      <c r="A11" s="180">
        <v>3</v>
      </c>
      <c r="B11" s="184" t="s">
        <v>242</v>
      </c>
      <c r="C11" s="182">
        <v>43000</v>
      </c>
    </row>
    <row r="12" spans="1:3" ht="26.25">
      <c r="A12" s="180">
        <v>4</v>
      </c>
      <c r="B12" s="184" t="s">
        <v>243</v>
      </c>
      <c r="C12" s="182">
        <v>43000</v>
      </c>
    </row>
    <row r="13" spans="1:3" ht="26.25">
      <c r="A13" s="180">
        <v>5</v>
      </c>
      <c r="B13" s="184" t="s">
        <v>244</v>
      </c>
      <c r="C13" s="182">
        <v>48300</v>
      </c>
    </row>
    <row r="14" spans="1:3" ht="15">
      <c r="A14" s="180">
        <v>6</v>
      </c>
      <c r="B14" s="185" t="s">
        <v>245</v>
      </c>
      <c r="C14" s="182">
        <v>10000</v>
      </c>
    </row>
    <row r="15" spans="1:3" ht="15">
      <c r="A15" s="180">
        <v>7</v>
      </c>
      <c r="B15" s="185" t="s">
        <v>246</v>
      </c>
      <c r="C15" s="182">
        <v>10000</v>
      </c>
    </row>
    <row r="16" spans="1:3" ht="15">
      <c r="A16" s="180">
        <v>8</v>
      </c>
      <c r="B16" s="185" t="s">
        <v>247</v>
      </c>
      <c r="C16" s="182">
        <v>10000</v>
      </c>
    </row>
    <row r="17" spans="1:3" ht="15">
      <c r="A17" s="180">
        <v>9</v>
      </c>
      <c r="B17" s="185" t="s">
        <v>248</v>
      </c>
      <c r="C17" s="182">
        <v>10000</v>
      </c>
    </row>
    <row r="18" spans="1:3" ht="15">
      <c r="A18" s="122"/>
      <c r="B18" s="123" t="s">
        <v>12</v>
      </c>
      <c r="C18" s="155">
        <v>214300</v>
      </c>
    </row>
    <row r="19" spans="2:3" ht="15">
      <c r="B19" s="14"/>
      <c r="C19" s="14"/>
    </row>
    <row r="20" spans="2:3" ht="15">
      <c r="B20" s="14"/>
      <c r="C20" s="14"/>
    </row>
    <row r="21" spans="1:3" s="118" customFormat="1" ht="15">
      <c r="A21" s="114" t="s">
        <v>50</v>
      </c>
      <c r="B21" s="118" t="s">
        <v>249</v>
      </c>
      <c r="C21" s="3"/>
    </row>
    <row r="22" spans="1:3" s="114" customFormat="1" ht="15">
      <c r="A22" s="129" t="s">
        <v>7</v>
      </c>
      <c r="B22" s="129" t="s">
        <v>8</v>
      </c>
      <c r="C22" s="129" t="s">
        <v>11</v>
      </c>
    </row>
    <row r="23" spans="1:3" s="116" customFormat="1" ht="15">
      <c r="A23" s="119">
        <v>1</v>
      </c>
      <c r="B23" s="121" t="s">
        <v>122</v>
      </c>
      <c r="C23" s="186">
        <v>43260</v>
      </c>
    </row>
    <row r="24" spans="1:3" ht="15">
      <c r="A24" s="122"/>
      <c r="B24" s="123" t="s">
        <v>250</v>
      </c>
      <c r="C24" s="155">
        <v>43260</v>
      </c>
    </row>
    <row r="25" spans="1:3" ht="15">
      <c r="A25" s="127"/>
      <c r="B25" s="128"/>
      <c r="C25" s="187"/>
    </row>
    <row r="26" spans="1:3" s="118" customFormat="1" ht="15">
      <c r="A26" s="114" t="s">
        <v>251</v>
      </c>
      <c r="B26" s="118" t="s">
        <v>252</v>
      </c>
      <c r="C26" s="3"/>
    </row>
    <row r="27" spans="1:3" s="114" customFormat="1" ht="15">
      <c r="A27" s="129" t="s">
        <v>7</v>
      </c>
      <c r="B27" s="129" t="s">
        <v>8</v>
      </c>
      <c r="C27" s="129" t="s">
        <v>11</v>
      </c>
    </row>
    <row r="28" spans="1:3" s="116" customFormat="1" ht="46.5">
      <c r="A28" s="119">
        <v>1</v>
      </c>
      <c r="B28" s="188" t="s">
        <v>253</v>
      </c>
      <c r="C28" s="186">
        <v>9072</v>
      </c>
    </row>
    <row r="29" spans="1:3" ht="15">
      <c r="A29" s="122"/>
      <c r="B29" s="123" t="s">
        <v>250</v>
      </c>
      <c r="C29" s="155">
        <v>9072</v>
      </c>
    </row>
    <row r="30" spans="1:3" ht="15">
      <c r="A30" s="127"/>
      <c r="B30" s="128"/>
      <c r="C30" s="187"/>
    </row>
    <row r="31" spans="1:2" ht="15">
      <c r="A31" s="114" t="s">
        <v>139</v>
      </c>
      <c r="B31" s="118" t="s">
        <v>254</v>
      </c>
    </row>
    <row r="32" spans="1:3" s="114" customFormat="1" ht="15">
      <c r="A32" s="129" t="s">
        <v>7</v>
      </c>
      <c r="B32" s="129" t="s">
        <v>8</v>
      </c>
      <c r="C32" s="129" t="s">
        <v>11</v>
      </c>
    </row>
    <row r="33" spans="1:3" ht="15">
      <c r="A33" s="122">
        <v>1</v>
      </c>
      <c r="B33" s="121" t="s">
        <v>13</v>
      </c>
      <c r="C33" s="157">
        <v>5300</v>
      </c>
    </row>
    <row r="34" spans="1:3" ht="15">
      <c r="A34" s="122"/>
      <c r="B34" s="123" t="s">
        <v>255</v>
      </c>
      <c r="C34" s="155">
        <v>5300</v>
      </c>
    </row>
    <row r="35" spans="2:3" ht="15">
      <c r="B35" s="14"/>
      <c r="C35" s="14"/>
    </row>
    <row r="36" spans="2:3" ht="15.75" thickBot="1">
      <c r="B36" s="14"/>
      <c r="C36" s="189"/>
    </row>
    <row r="37" spans="2:3" ht="15.75" thickBot="1">
      <c r="B37" s="190" t="s">
        <v>256</v>
      </c>
      <c r="C37" s="191">
        <v>271932</v>
      </c>
    </row>
    <row r="38" spans="2:3" ht="15">
      <c r="B38" s="14"/>
      <c r="C38" s="14"/>
    </row>
    <row r="46" spans="1:2" ht="15">
      <c r="A46" s="114" t="s">
        <v>140</v>
      </c>
      <c r="B46" s="118" t="s">
        <v>257</v>
      </c>
    </row>
    <row r="47" spans="1:3" ht="15">
      <c r="A47" s="122" t="s">
        <v>7</v>
      </c>
      <c r="B47" s="129" t="s">
        <v>8</v>
      </c>
      <c r="C47" s="123" t="s">
        <v>11</v>
      </c>
    </row>
    <row r="48" spans="1:3" ht="46.5">
      <c r="A48" s="192">
        <v>1</v>
      </c>
      <c r="B48" s="188" t="s">
        <v>16</v>
      </c>
      <c r="C48" s="193">
        <v>454645</v>
      </c>
    </row>
    <row r="49" spans="1:3" ht="46.5">
      <c r="A49" s="192">
        <v>2</v>
      </c>
      <c r="B49" s="188" t="s">
        <v>0</v>
      </c>
      <c r="C49" s="193">
        <v>752934</v>
      </c>
    </row>
    <row r="50" spans="1:3" ht="15">
      <c r="A50" s="122">
        <v>3</v>
      </c>
      <c r="B50" s="121" t="s">
        <v>258</v>
      </c>
      <c r="C50" s="157">
        <v>600000</v>
      </c>
    </row>
    <row r="51" spans="1:3" ht="15">
      <c r="A51" s="122">
        <v>4</v>
      </c>
      <c r="B51" s="121" t="s">
        <v>259</v>
      </c>
      <c r="C51" s="121"/>
    </row>
    <row r="52" spans="1:3" ht="15">
      <c r="A52" s="122" t="s">
        <v>260</v>
      </c>
      <c r="B52" s="121" t="s">
        <v>261</v>
      </c>
      <c r="C52" s="157">
        <v>72000</v>
      </c>
    </row>
    <row r="53" spans="1:3" ht="15">
      <c r="A53" s="122" t="s">
        <v>262</v>
      </c>
      <c r="B53" s="121" t="s">
        <v>263</v>
      </c>
      <c r="C53" s="157">
        <v>3960</v>
      </c>
    </row>
    <row r="54" spans="1:3" ht="15">
      <c r="A54" s="122" t="s">
        <v>264</v>
      </c>
      <c r="B54" s="121" t="s">
        <v>265</v>
      </c>
      <c r="C54" s="157">
        <v>7328</v>
      </c>
    </row>
    <row r="55" spans="1:3" ht="15">
      <c r="A55" s="129"/>
      <c r="B55" s="123" t="s">
        <v>266</v>
      </c>
      <c r="C55" s="155">
        <v>1890867</v>
      </c>
    </row>
    <row r="57" ht="15.75" thickBot="1"/>
    <row r="58" spans="2:3" ht="15.75" thickBot="1">
      <c r="B58" s="190" t="s">
        <v>267</v>
      </c>
      <c r="C58" s="191">
        <v>2162799</v>
      </c>
    </row>
  </sheetData>
  <sheetProtection password="955E" sheet="1" objects="1" scenarios="1" selectLockedCells="1" selectUnlockedCells="1"/>
  <mergeCells count="1">
    <mergeCell ref="B1:C1"/>
  </mergeCells>
  <printOptions/>
  <pageMargins left="0.31" right="0.75" top="0.93" bottom="0.65"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71"/>
  <sheetViews>
    <sheetView workbookViewId="0" topLeftCell="A1">
      <selection activeCell="G5" sqref="G5"/>
    </sheetView>
  </sheetViews>
  <sheetFormatPr defaultColWidth="9.140625" defaultRowHeight="12.75"/>
  <cols>
    <col min="1" max="1" width="51.421875" style="12" customWidth="1"/>
    <col min="2" max="2" width="11.421875" style="12" customWidth="1"/>
    <col min="3" max="3" width="9.7109375" style="12" bestFit="1" customWidth="1"/>
    <col min="4" max="4" width="9.8515625" style="12" bestFit="1" customWidth="1"/>
    <col min="5" max="5" width="10.7109375" style="12" bestFit="1" customWidth="1"/>
    <col min="6" max="8" width="10.421875" style="12" bestFit="1" customWidth="1"/>
    <col min="9" max="9" width="11.7109375" style="12" bestFit="1" customWidth="1"/>
    <col min="10" max="16384" width="9.140625" style="12" customWidth="1"/>
  </cols>
  <sheetData>
    <row r="1" spans="2:5" s="14" customFormat="1" ht="13.5">
      <c r="B1" s="194"/>
      <c r="C1" s="195"/>
      <c r="D1" s="301" t="s">
        <v>17</v>
      </c>
      <c r="E1" s="301"/>
    </row>
    <row r="2" spans="1:5" ht="34.5" customHeight="1">
      <c r="A2" s="302" t="s">
        <v>268</v>
      </c>
      <c r="B2" s="302"/>
      <c r="C2" s="302"/>
      <c r="D2" s="302"/>
      <c r="E2" s="302"/>
    </row>
    <row r="3" spans="1:5" ht="15.75" thickBot="1">
      <c r="A3" s="303"/>
      <c r="B3" s="303"/>
      <c r="C3" s="303"/>
      <c r="D3" s="303"/>
      <c r="E3" s="303"/>
    </row>
    <row r="4" spans="1:5" ht="15" hidden="1" thickBot="1">
      <c r="A4" s="196"/>
      <c r="B4" s="196"/>
      <c r="C4" s="196"/>
      <c r="D4" s="196"/>
      <c r="E4" s="196"/>
    </row>
    <row r="5" spans="1:5" s="5" customFormat="1" ht="92.25">
      <c r="A5" s="275" t="s">
        <v>47</v>
      </c>
      <c r="B5" s="275" t="s">
        <v>363</v>
      </c>
      <c r="C5" s="275" t="s">
        <v>133</v>
      </c>
      <c r="D5" s="197" t="s">
        <v>269</v>
      </c>
      <c r="E5" s="198" t="s">
        <v>270</v>
      </c>
    </row>
    <row r="6" spans="1:5" ht="18">
      <c r="A6" s="199"/>
      <c r="B6" s="200"/>
      <c r="C6" s="201">
        <f>C7</f>
        <v>2098492</v>
      </c>
      <c r="D6" s="201">
        <f>D7</f>
        <v>895560</v>
      </c>
      <c r="E6" s="201">
        <f>E7</f>
        <v>1202932</v>
      </c>
    </row>
    <row r="7" spans="1:5" ht="15" thickBot="1">
      <c r="A7" s="202" t="s">
        <v>271</v>
      </c>
      <c r="B7" s="203"/>
      <c r="C7" s="204">
        <f aca="true" t="shared" si="0" ref="C7:C24">D7+E7</f>
        <v>2098492</v>
      </c>
      <c r="D7" s="204">
        <f>D9+D16+D30+D27</f>
        <v>895560</v>
      </c>
      <c r="E7" s="204">
        <f>E9+E16+E30+E27</f>
        <v>1202932</v>
      </c>
    </row>
    <row r="8" spans="1:5" ht="15" thickBot="1">
      <c r="A8" s="202"/>
      <c r="B8" s="203"/>
      <c r="C8" s="205"/>
      <c r="D8" s="205"/>
      <c r="E8" s="205"/>
    </row>
    <row r="9" spans="1:5" ht="15" thickBot="1">
      <c r="A9" s="206" t="s">
        <v>272</v>
      </c>
      <c r="B9" s="203"/>
      <c r="C9" s="204">
        <f t="shared" si="0"/>
        <v>1901360</v>
      </c>
      <c r="D9" s="204">
        <f>D11+D12</f>
        <v>706824</v>
      </c>
      <c r="E9" s="204">
        <f>E11+E12</f>
        <v>1194536</v>
      </c>
    </row>
    <row r="10" spans="1:5" ht="15.75" customHeight="1" hidden="1">
      <c r="A10" s="207" t="s">
        <v>273</v>
      </c>
      <c r="B10" s="208" t="s">
        <v>274</v>
      </c>
      <c r="C10" s="204">
        <f t="shared" si="0"/>
        <v>0</v>
      </c>
      <c r="D10" s="205"/>
      <c r="E10" s="205"/>
    </row>
    <row r="11" spans="1:5" ht="15" thickBot="1">
      <c r="A11" s="207" t="s">
        <v>275</v>
      </c>
      <c r="B11" s="208" t="s">
        <v>276</v>
      </c>
      <c r="C11" s="204">
        <f t="shared" si="0"/>
        <v>1194536</v>
      </c>
      <c r="D11" s="205"/>
      <c r="E11" s="205">
        <v>1194536</v>
      </c>
    </row>
    <row r="12" spans="1:5" ht="15" thickBot="1">
      <c r="A12" s="207" t="s">
        <v>277</v>
      </c>
      <c r="B12" s="208" t="s">
        <v>278</v>
      </c>
      <c r="C12" s="204">
        <f t="shared" si="0"/>
        <v>706824</v>
      </c>
      <c r="D12" s="205">
        <f>D13+D14</f>
        <v>706824</v>
      </c>
      <c r="E12" s="205">
        <f>E13+E14</f>
        <v>0</v>
      </c>
    </row>
    <row r="13" spans="1:5" ht="15" thickBot="1">
      <c r="A13" s="207" t="s">
        <v>279</v>
      </c>
      <c r="B13" s="208" t="s">
        <v>280</v>
      </c>
      <c r="C13" s="204">
        <f t="shared" si="0"/>
        <v>706824</v>
      </c>
      <c r="D13" s="205">
        <v>706824</v>
      </c>
      <c r="E13" s="205"/>
    </row>
    <row r="14" spans="1:5" ht="15" thickBot="1">
      <c r="A14" s="207" t="s">
        <v>281</v>
      </c>
      <c r="B14" s="208" t="s">
        <v>282</v>
      </c>
      <c r="C14" s="204">
        <f t="shared" si="0"/>
        <v>0</v>
      </c>
      <c r="D14" s="205"/>
      <c r="E14" s="205"/>
    </row>
    <row r="15" spans="1:5" ht="15" thickBot="1">
      <c r="A15" s="209"/>
      <c r="B15" s="203"/>
      <c r="C15" s="205"/>
      <c r="D15" s="205"/>
      <c r="E15" s="205"/>
    </row>
    <row r="16" spans="1:5" ht="15" thickBot="1">
      <c r="A16" s="207" t="s">
        <v>283</v>
      </c>
      <c r="B16" s="208"/>
      <c r="C16" s="204">
        <f t="shared" si="0"/>
        <v>-11264</v>
      </c>
      <c r="D16" s="204">
        <f>D17+D20+D21+D24</f>
        <v>-11264</v>
      </c>
      <c r="E16" s="204">
        <f>E17+E20+E21+E24</f>
        <v>0</v>
      </c>
    </row>
    <row r="17" spans="1:5" ht="15" thickBot="1">
      <c r="A17" s="207" t="s">
        <v>284</v>
      </c>
      <c r="B17" s="208" t="s">
        <v>285</v>
      </c>
      <c r="C17" s="204">
        <f t="shared" si="0"/>
        <v>0</v>
      </c>
      <c r="D17" s="205"/>
      <c r="E17" s="204">
        <f>E18+E19</f>
        <v>0</v>
      </c>
    </row>
    <row r="18" spans="1:5" ht="15" thickBot="1">
      <c r="A18" s="207" t="s">
        <v>286</v>
      </c>
      <c r="B18" s="208" t="s">
        <v>287</v>
      </c>
      <c r="C18" s="204">
        <f t="shared" si="0"/>
        <v>0</v>
      </c>
      <c r="D18" s="204"/>
      <c r="E18" s="205"/>
    </row>
    <row r="19" spans="1:5" ht="15" thickBot="1">
      <c r="A19" s="207" t="s">
        <v>288</v>
      </c>
      <c r="B19" s="208" t="s">
        <v>289</v>
      </c>
      <c r="C19" s="204">
        <f t="shared" si="0"/>
        <v>0</v>
      </c>
      <c r="D19" s="204"/>
      <c r="E19" s="205"/>
    </row>
    <row r="20" spans="1:5" ht="15" thickBot="1">
      <c r="A20" s="207" t="s">
        <v>290</v>
      </c>
      <c r="B20" s="208" t="s">
        <v>291</v>
      </c>
      <c r="C20" s="204">
        <f t="shared" si="0"/>
        <v>0</v>
      </c>
      <c r="D20" s="204"/>
      <c r="E20" s="204"/>
    </row>
    <row r="21" spans="1:5" ht="15" thickBot="1">
      <c r="A21" s="207" t="s">
        <v>292</v>
      </c>
      <c r="B21" s="208" t="s">
        <v>148</v>
      </c>
      <c r="C21" s="204">
        <f t="shared" si="0"/>
        <v>-11264</v>
      </c>
      <c r="D21" s="204">
        <f>D22+D23</f>
        <v>-11264</v>
      </c>
      <c r="E21" s="204">
        <f>E22+E23</f>
        <v>0</v>
      </c>
    </row>
    <row r="22" spans="1:5" ht="15" thickBot="1">
      <c r="A22" s="207" t="s">
        <v>293</v>
      </c>
      <c r="B22" s="208" t="s">
        <v>294</v>
      </c>
      <c r="C22" s="204">
        <f t="shared" si="0"/>
        <v>0</v>
      </c>
      <c r="D22" s="205"/>
      <c r="E22" s="205"/>
    </row>
    <row r="23" spans="1:5" ht="15" thickBot="1">
      <c r="A23" s="207" t="s">
        <v>295</v>
      </c>
      <c r="B23" s="208" t="s">
        <v>296</v>
      </c>
      <c r="C23" s="204">
        <f t="shared" si="0"/>
        <v>-11264</v>
      </c>
      <c r="D23" s="205">
        <v>-11264</v>
      </c>
      <c r="E23" s="205"/>
    </row>
    <row r="24" spans="1:5" ht="15" thickBot="1">
      <c r="A24" s="207" t="s">
        <v>297</v>
      </c>
      <c r="B24" s="208" t="s">
        <v>298</v>
      </c>
      <c r="C24" s="204">
        <f t="shared" si="0"/>
        <v>0</v>
      </c>
      <c r="D24" s="205"/>
      <c r="E24" s="205"/>
    </row>
    <row r="25" spans="1:5" ht="15" thickBot="1">
      <c r="A25" s="207" t="s">
        <v>299</v>
      </c>
      <c r="B25" s="210" t="s">
        <v>300</v>
      </c>
      <c r="C25" s="204"/>
      <c r="D25" s="205"/>
      <c r="E25" s="205"/>
    </row>
    <row r="26" spans="1:5" ht="15" thickBot="1">
      <c r="A26" s="209"/>
      <c r="B26" s="210"/>
      <c r="C26" s="205"/>
      <c r="D26" s="205"/>
      <c r="E26" s="205"/>
    </row>
    <row r="27" spans="1:5" ht="17.25" customHeight="1" thickBot="1">
      <c r="A27" s="209" t="s">
        <v>301</v>
      </c>
      <c r="B27" s="203"/>
      <c r="C27" s="204">
        <f>D27+E27</f>
        <v>200000</v>
      </c>
      <c r="D27" s="204">
        <f>D28</f>
        <v>200000</v>
      </c>
      <c r="E27" s="204">
        <f>E28</f>
        <v>0</v>
      </c>
    </row>
    <row r="28" spans="1:5" ht="15" thickBot="1">
      <c r="A28" s="209" t="s">
        <v>302</v>
      </c>
      <c r="B28" s="210" t="s">
        <v>303</v>
      </c>
      <c r="C28" s="204">
        <f>D28+E28</f>
        <v>200000</v>
      </c>
      <c r="D28" s="205">
        <v>200000</v>
      </c>
      <c r="E28" s="205"/>
    </row>
    <row r="29" spans="1:5" ht="15" thickBot="1">
      <c r="A29" s="209"/>
      <c r="B29" s="203"/>
      <c r="C29" s="205"/>
      <c r="D29" s="205"/>
      <c r="E29" s="205"/>
    </row>
    <row r="30" spans="1:5" ht="15" thickBot="1">
      <c r="A30" s="207" t="s">
        <v>304</v>
      </c>
      <c r="B30" s="208"/>
      <c r="C30" s="204">
        <f>D30+E30</f>
        <v>8396</v>
      </c>
      <c r="D30" s="205"/>
      <c r="E30" s="204">
        <f>E31+E32</f>
        <v>8396</v>
      </c>
    </row>
    <row r="31" spans="1:5" ht="15" thickBot="1">
      <c r="A31" s="207" t="s">
        <v>305</v>
      </c>
      <c r="B31" s="208"/>
      <c r="C31" s="204">
        <f>D31+E31</f>
        <v>8396</v>
      </c>
      <c r="D31" s="205"/>
      <c r="E31" s="205">
        <v>8396</v>
      </c>
    </row>
    <row r="32" spans="1:5" ht="15" thickBot="1">
      <c r="A32" s="207" t="s">
        <v>306</v>
      </c>
      <c r="B32" s="208"/>
      <c r="C32" s="204">
        <f>D32+E32</f>
        <v>0</v>
      </c>
      <c r="D32" s="205"/>
      <c r="E32" s="205"/>
    </row>
    <row r="33" spans="1:5" ht="15" thickBot="1">
      <c r="A33" s="207"/>
      <c r="B33" s="208"/>
      <c r="C33" s="205"/>
      <c r="D33" s="205"/>
      <c r="E33" s="205"/>
    </row>
    <row r="34" spans="1:5" ht="15" thickBot="1">
      <c r="A34" s="202" t="s">
        <v>307</v>
      </c>
      <c r="B34" s="203"/>
      <c r="C34" s="205"/>
      <c r="D34" s="205"/>
      <c r="E34" s="205"/>
    </row>
    <row r="35" spans="1:5" ht="15" thickBot="1">
      <c r="A35" s="209"/>
      <c r="B35" s="203"/>
      <c r="C35" s="205"/>
      <c r="D35" s="205"/>
      <c r="E35" s="205"/>
    </row>
    <row r="36" spans="1:5" ht="15" thickBot="1">
      <c r="A36" s="207" t="s">
        <v>308</v>
      </c>
      <c r="B36" s="208" t="s">
        <v>154</v>
      </c>
      <c r="C36" s="204">
        <f aca="true" t="shared" si="1" ref="C36:C42">D36+E36</f>
        <v>18834</v>
      </c>
      <c r="D36" s="205">
        <v>18834</v>
      </c>
      <c r="E36" s="205"/>
    </row>
    <row r="37" spans="1:5" ht="15" thickBot="1">
      <c r="A37" s="207" t="s">
        <v>309</v>
      </c>
      <c r="B37" s="208" t="s">
        <v>310</v>
      </c>
      <c r="C37" s="204">
        <f t="shared" si="1"/>
        <v>126907</v>
      </c>
      <c r="D37" s="205">
        <v>126907</v>
      </c>
      <c r="E37" s="205"/>
    </row>
    <row r="38" spans="1:5" ht="15" thickBot="1">
      <c r="A38" s="207" t="s">
        <v>311</v>
      </c>
      <c r="B38" s="208" t="s">
        <v>312</v>
      </c>
      <c r="C38" s="204">
        <f t="shared" si="1"/>
        <v>27231</v>
      </c>
      <c r="D38" s="205">
        <v>27231</v>
      </c>
      <c r="E38" s="205"/>
    </row>
    <row r="39" spans="1:5" ht="15" thickBot="1">
      <c r="A39" s="211" t="s">
        <v>313</v>
      </c>
      <c r="B39" s="212" t="s">
        <v>314</v>
      </c>
      <c r="C39" s="213">
        <f t="shared" si="1"/>
        <v>46473</v>
      </c>
      <c r="D39" s="214">
        <v>39300</v>
      </c>
      <c r="E39" s="214">
        <v>7173</v>
      </c>
    </row>
    <row r="40" spans="1:5" ht="15" thickBot="1">
      <c r="A40" s="215" t="s">
        <v>315</v>
      </c>
      <c r="B40" s="216" t="s">
        <v>217</v>
      </c>
      <c r="C40" s="217">
        <f t="shared" si="1"/>
        <v>0</v>
      </c>
      <c r="D40" s="218"/>
      <c r="E40" s="219"/>
    </row>
    <row r="41" spans="1:5" ht="15" thickBot="1">
      <c r="A41" s="207" t="s">
        <v>316</v>
      </c>
      <c r="B41" s="208" t="s">
        <v>317</v>
      </c>
      <c r="C41" s="204">
        <f t="shared" si="1"/>
        <v>683288</v>
      </c>
      <c r="D41" s="205">
        <v>683288</v>
      </c>
      <c r="E41" s="205"/>
    </row>
    <row r="42" spans="1:5" ht="15" thickBot="1">
      <c r="A42" s="207" t="s">
        <v>318</v>
      </c>
      <c r="B42" s="208" t="s">
        <v>319</v>
      </c>
      <c r="C42" s="204">
        <f t="shared" si="1"/>
        <v>1195759</v>
      </c>
      <c r="D42" s="205"/>
      <c r="E42" s="205">
        <v>1195759</v>
      </c>
    </row>
    <row r="43" spans="1:5" ht="15" thickBot="1">
      <c r="A43" s="207" t="s">
        <v>320</v>
      </c>
      <c r="B43" s="208"/>
      <c r="C43" s="204">
        <f>D43+E43</f>
        <v>2098492</v>
      </c>
      <c r="D43" s="204">
        <f>D36+D37+D38+D39+D40+D41+D42</f>
        <v>895560</v>
      </c>
      <c r="E43" s="204">
        <f>E36+E37+E38+E39+E40+E41+E42</f>
        <v>1202932</v>
      </c>
    </row>
    <row r="44" spans="1:5" ht="15">
      <c r="A44" s="13"/>
      <c r="B44" s="13"/>
      <c r="C44" s="220">
        <f>C43-C6</f>
        <v>0</v>
      </c>
      <c r="D44" s="220">
        <f>D43-D6</f>
        <v>0</v>
      </c>
      <c r="E44" s="220">
        <f>E43-E6</f>
        <v>0</v>
      </c>
    </row>
    <row r="45" spans="1:5" ht="15">
      <c r="A45" s="221"/>
      <c r="B45" s="221"/>
      <c r="C45" s="222"/>
      <c r="D45" s="222"/>
      <c r="E45" s="222"/>
    </row>
    <row r="46" spans="1:5" ht="15" thickBot="1">
      <c r="A46" s="221"/>
      <c r="B46" s="221"/>
      <c r="C46" s="222"/>
      <c r="D46" s="222"/>
      <c r="E46" s="222"/>
    </row>
    <row r="47" spans="1:5" ht="15" thickBot="1">
      <c r="A47" s="223" t="s">
        <v>269</v>
      </c>
      <c r="B47" s="224">
        <f>B49+B52</f>
        <v>895560</v>
      </c>
      <c r="C47" s="222"/>
      <c r="D47" s="222"/>
      <c r="E47" s="222"/>
    </row>
    <row r="48" spans="2:3" ht="15" customHeight="1" thickBot="1">
      <c r="B48" s="117"/>
      <c r="C48" s="117"/>
    </row>
    <row r="49" spans="1:10" s="14" customFormat="1" ht="14.25" thickBot="1">
      <c r="A49" s="225" t="s">
        <v>321</v>
      </c>
      <c r="B49" s="226">
        <f>B50</f>
        <v>600000</v>
      </c>
      <c r="D49" s="15"/>
      <c r="E49" s="15"/>
      <c r="F49" s="15"/>
      <c r="G49" s="15"/>
      <c r="H49" s="15"/>
      <c r="I49" s="15"/>
      <c r="J49" s="15"/>
    </row>
    <row r="50" spans="1:10" s="14" customFormat="1" ht="26.25">
      <c r="A50" s="227" t="s">
        <v>322</v>
      </c>
      <c r="B50" s="228">
        <v>600000</v>
      </c>
      <c r="D50" s="15"/>
      <c r="E50" s="15"/>
      <c r="F50" s="15"/>
      <c r="G50" s="15"/>
      <c r="H50" s="15"/>
      <c r="I50" s="15"/>
      <c r="J50" s="15"/>
    </row>
    <row r="51" spans="2:3" ht="15" customHeight="1" thickBot="1">
      <c r="B51" s="117"/>
      <c r="C51" s="117"/>
    </row>
    <row r="52" spans="1:10" s="14" customFormat="1" ht="14.25" thickBot="1">
      <c r="A52" s="229" t="s">
        <v>14</v>
      </c>
      <c r="B52" s="226">
        <f>B53+B56</f>
        <v>295560</v>
      </c>
      <c r="D52" s="15"/>
      <c r="E52" s="15"/>
      <c r="F52" s="15"/>
      <c r="G52" s="15"/>
      <c r="H52" s="15"/>
      <c r="I52" s="15"/>
      <c r="J52" s="15"/>
    </row>
    <row r="53" spans="1:10" s="14" customFormat="1" ht="12.75">
      <c r="A53" s="230" t="s">
        <v>323</v>
      </c>
      <c r="B53" s="231">
        <f>B54+B55</f>
        <v>295560</v>
      </c>
      <c r="D53" s="15"/>
      <c r="E53" s="15"/>
      <c r="F53" s="15"/>
      <c r="G53" s="15"/>
      <c r="H53" s="15"/>
      <c r="I53" s="15"/>
      <c r="J53" s="15"/>
    </row>
    <row r="54" spans="1:10" s="14" customFormat="1" ht="12.75">
      <c r="A54" s="232" t="s">
        <v>324</v>
      </c>
      <c r="B54" s="233">
        <v>17323</v>
      </c>
      <c r="D54" s="15"/>
      <c r="E54" s="15"/>
      <c r="F54" s="15"/>
      <c r="G54" s="15"/>
      <c r="H54" s="15"/>
      <c r="I54" s="15"/>
      <c r="J54" s="15"/>
    </row>
    <row r="55" spans="1:10" s="14" customFormat="1" ht="12.75">
      <c r="A55" s="234" t="s">
        <v>325</v>
      </c>
      <c r="B55" s="235">
        <v>278237</v>
      </c>
      <c r="D55" s="15"/>
      <c r="E55" s="15"/>
      <c r="F55" s="15"/>
      <c r="G55" s="15"/>
      <c r="H55" s="15"/>
      <c r="I55" s="15"/>
      <c r="J55" s="15"/>
    </row>
    <row r="56" spans="1:3" ht="15" customHeight="1">
      <c r="A56" s="15"/>
      <c r="B56" s="117"/>
      <c r="C56" s="117"/>
    </row>
    <row r="57" spans="1:3" ht="15" customHeight="1">
      <c r="A57" s="15"/>
      <c r="B57" s="117"/>
      <c r="C57" s="117"/>
    </row>
    <row r="58" spans="1:3" ht="15" customHeight="1">
      <c r="A58" s="15"/>
      <c r="B58" s="117"/>
      <c r="C58" s="117"/>
    </row>
    <row r="59" spans="1:3" ht="15" customHeight="1" thickBot="1">
      <c r="A59" s="15"/>
      <c r="B59" s="117"/>
      <c r="C59" s="117"/>
    </row>
    <row r="60" spans="1:5" ht="28.5" customHeight="1" thickBot="1">
      <c r="A60" s="236" t="s">
        <v>270</v>
      </c>
      <c r="B60" s="237">
        <f>B62</f>
        <v>1202932</v>
      </c>
      <c r="C60" s="117"/>
      <c r="E60" s="238"/>
    </row>
    <row r="61" spans="2:3" ht="15" customHeight="1" thickBot="1">
      <c r="B61" s="117"/>
      <c r="C61" s="117"/>
    </row>
    <row r="62" spans="1:3" ht="15" customHeight="1" thickBot="1">
      <c r="A62" s="239" t="s">
        <v>15</v>
      </c>
      <c r="B62" s="226">
        <f>B63</f>
        <v>1202932</v>
      </c>
      <c r="C62" s="117"/>
    </row>
    <row r="63" spans="1:3" ht="15">
      <c r="A63" s="240" t="s">
        <v>326</v>
      </c>
      <c r="B63" s="241">
        <f>B64+B65</f>
        <v>1202932</v>
      </c>
      <c r="C63" s="117"/>
    </row>
    <row r="64" spans="1:3" ht="52.5">
      <c r="A64" s="242" t="s">
        <v>16</v>
      </c>
      <c r="B64" s="243">
        <v>461611</v>
      </c>
      <c r="C64" s="117"/>
    </row>
    <row r="65" spans="1:3" ht="52.5">
      <c r="A65" s="242" t="s">
        <v>0</v>
      </c>
      <c r="B65" s="244">
        <v>741321</v>
      </c>
      <c r="C65" s="117"/>
    </row>
    <row r="66" ht="15" customHeight="1"/>
    <row r="67" ht="15" customHeight="1"/>
    <row r="68" spans="1:2" s="247" customFormat="1" ht="15" customHeight="1">
      <c r="A68" s="245"/>
      <c r="B68" s="246"/>
    </row>
    <row r="69" spans="1:2" s="247" customFormat="1" ht="15" customHeight="1">
      <c r="A69" s="248"/>
      <c r="B69" s="221"/>
    </row>
    <row r="70" spans="1:2" s="247" customFormat="1" ht="15" customHeight="1">
      <c r="A70" s="15"/>
      <c r="B70" s="115"/>
    </row>
    <row r="71" spans="1:2" s="247" customFormat="1" ht="15" customHeight="1">
      <c r="A71" s="15"/>
      <c r="B71" s="115"/>
    </row>
    <row r="72" s="247" customFormat="1" ht="15" customHeight="1"/>
    <row r="73" s="247" customFormat="1" ht="15" customHeight="1"/>
  </sheetData>
  <sheetProtection password="955E" sheet="1" objects="1" scenarios="1" selectLockedCells="1" selectUnlockedCells="1"/>
  <mergeCells count="3">
    <mergeCell ref="D1:E1"/>
    <mergeCell ref="A2:E2"/>
    <mergeCell ref="A3:E3"/>
  </mergeCells>
  <printOptions/>
  <pageMargins left="0.37" right="0.75" top="1.13" bottom="0.36"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17"/>
  <sheetViews>
    <sheetView tabSelected="1" workbookViewId="0" topLeftCell="A1">
      <selection activeCell="M9" sqref="M9"/>
    </sheetView>
  </sheetViews>
  <sheetFormatPr defaultColWidth="9.140625" defaultRowHeight="12.75"/>
  <cols>
    <col min="1" max="1" width="4.7109375" style="249" customWidth="1"/>
    <col min="2" max="2" width="4.7109375" style="249" bestFit="1" customWidth="1"/>
    <col min="3" max="3" width="38.28125" style="249" customWidth="1"/>
    <col min="4" max="4" width="11.421875" style="249" customWidth="1"/>
    <col min="5" max="5" width="9.140625" style="249" customWidth="1"/>
    <col min="6" max="6" width="11.8515625" style="249" bestFit="1" customWidth="1"/>
    <col min="7" max="7" width="15.421875" style="249" customWidth="1"/>
    <col min="8" max="8" width="13.57421875" style="249" customWidth="1"/>
    <col min="9" max="9" width="12.8515625" style="249" customWidth="1"/>
    <col min="10" max="10" width="22.7109375" style="249" bestFit="1" customWidth="1"/>
    <col min="11" max="11" width="11.7109375" style="249" bestFit="1" customWidth="1"/>
    <col min="12" max="16384" width="9.140625" style="249" customWidth="1"/>
  </cols>
  <sheetData>
    <row r="1" spans="10:11" ht="13.5">
      <c r="J1" s="309" t="s">
        <v>120</v>
      </c>
      <c r="K1" s="309"/>
    </row>
    <row r="2" spans="2:11" ht="13.5">
      <c r="B2" s="310" t="s">
        <v>327</v>
      </c>
      <c r="C2" s="311"/>
      <c r="D2" s="311"/>
      <c r="E2" s="311"/>
      <c r="F2" s="311"/>
      <c r="G2" s="311"/>
      <c r="H2" s="311"/>
      <c r="I2" s="311"/>
      <c r="J2" s="311"/>
      <c r="K2" s="311"/>
    </row>
    <row r="3" ht="14.25" thickBot="1"/>
    <row r="4" spans="1:11" s="250" customFormat="1" ht="13.5">
      <c r="A4" s="312" t="s">
        <v>7</v>
      </c>
      <c r="B4" s="304" t="s">
        <v>1</v>
      </c>
      <c r="C4" s="304" t="s">
        <v>328</v>
      </c>
      <c r="D4" s="304" t="s">
        <v>2</v>
      </c>
      <c r="E4" s="304" t="s">
        <v>3</v>
      </c>
      <c r="F4" s="304" t="s">
        <v>329</v>
      </c>
      <c r="G4" s="304" t="s">
        <v>330</v>
      </c>
      <c r="H4" s="304" t="s">
        <v>4</v>
      </c>
      <c r="I4" s="304" t="s">
        <v>5</v>
      </c>
      <c r="J4" s="304" t="s">
        <v>331</v>
      </c>
      <c r="K4" s="306" t="s">
        <v>332</v>
      </c>
    </row>
    <row r="5" spans="1:11" s="250" customFormat="1" ht="14.25" thickBot="1">
      <c r="A5" s="313"/>
      <c r="B5" s="305"/>
      <c r="C5" s="305"/>
      <c r="D5" s="305"/>
      <c r="E5" s="305"/>
      <c r="F5" s="305"/>
      <c r="G5" s="305"/>
      <c r="H5" s="305"/>
      <c r="I5" s="305"/>
      <c r="J5" s="305"/>
      <c r="K5" s="307"/>
    </row>
    <row r="6" spans="1:11" ht="45" customHeight="1">
      <c r="A6" s="251" t="s">
        <v>24</v>
      </c>
      <c r="B6" s="252" t="s">
        <v>6</v>
      </c>
      <c r="C6" s="227" t="s">
        <v>258</v>
      </c>
      <c r="D6" s="253"/>
      <c r="E6" s="254"/>
      <c r="F6" s="255"/>
      <c r="G6" s="255"/>
      <c r="H6" s="253">
        <v>200000</v>
      </c>
      <c r="I6" s="253"/>
      <c r="J6" s="256">
        <v>200000</v>
      </c>
      <c r="K6" s="253">
        <v>5000</v>
      </c>
    </row>
    <row r="7" spans="1:11" ht="13.5">
      <c r="A7" s="251" t="s">
        <v>25</v>
      </c>
      <c r="B7" s="257" t="s">
        <v>6</v>
      </c>
      <c r="C7" s="258"/>
      <c r="D7" s="259"/>
      <c r="E7" s="255"/>
      <c r="F7" s="255"/>
      <c r="G7" s="260"/>
      <c r="H7" s="259"/>
      <c r="I7" s="259"/>
      <c r="J7" s="256"/>
      <c r="K7" s="253"/>
    </row>
    <row r="8" spans="1:11" ht="13.5">
      <c r="A8" s="251" t="s">
        <v>26</v>
      </c>
      <c r="B8" s="257" t="s">
        <v>6</v>
      </c>
      <c r="C8" s="258"/>
      <c r="D8" s="259"/>
      <c r="E8" s="255"/>
      <c r="F8" s="255"/>
      <c r="G8" s="260"/>
      <c r="H8" s="259"/>
      <c r="I8" s="253"/>
      <c r="J8" s="259"/>
      <c r="K8" s="253"/>
    </row>
    <row r="9" spans="4:11" s="250" customFormat="1" ht="13.5">
      <c r="D9" s="261">
        <f>SUM(D6:D8)</f>
        <v>0</v>
      </c>
      <c r="E9" s="262"/>
      <c r="F9" s="262"/>
      <c r="G9" s="263">
        <f>SUM(G6:G8)</f>
        <v>0</v>
      </c>
      <c r="H9" s="263">
        <f>SUM(H6:H8)</f>
        <v>200000</v>
      </c>
      <c r="I9" s="263">
        <f>SUM(I6:I8)</f>
        <v>0</v>
      </c>
      <c r="J9" s="263">
        <f>SUM(J6:J8)</f>
        <v>200000</v>
      </c>
      <c r="K9" s="263">
        <f>SUM(K6:K8)</f>
        <v>5000</v>
      </c>
    </row>
    <row r="10" spans="4:11" ht="13.5">
      <c r="D10" s="264"/>
      <c r="E10" s="264"/>
      <c r="F10" s="264"/>
      <c r="G10" s="264"/>
      <c r="H10" s="264"/>
      <c r="I10" s="264"/>
      <c r="J10" s="264"/>
      <c r="K10" s="264"/>
    </row>
    <row r="11" spans="3:11" ht="77.25" customHeight="1">
      <c r="C11" s="308" t="s">
        <v>333</v>
      </c>
      <c r="D11" s="308"/>
      <c r="E11" s="308"/>
      <c r="F11" s="308"/>
      <c r="G11" s="308"/>
      <c r="H11" s="308"/>
      <c r="I11" s="308"/>
      <c r="J11" s="308"/>
      <c r="K11" s="308"/>
    </row>
    <row r="12" spans="3:11" ht="15" customHeight="1">
      <c r="C12" s="265"/>
      <c r="D12" s="265"/>
      <c r="E12" s="265"/>
      <c r="F12" s="265"/>
      <c r="G12" s="265"/>
      <c r="H12" s="265"/>
      <c r="I12" s="265"/>
      <c r="J12" s="265"/>
      <c r="K12" s="265"/>
    </row>
    <row r="13" spans="3:11" ht="15" customHeight="1">
      <c r="C13" s="265"/>
      <c r="D13" s="265"/>
      <c r="E13" s="265"/>
      <c r="F13" s="265"/>
      <c r="G13" s="265"/>
      <c r="H13" s="265"/>
      <c r="I13" s="265"/>
      <c r="J13" s="265"/>
      <c r="K13" s="265"/>
    </row>
    <row r="14" ht="13.5">
      <c r="D14" s="266"/>
    </row>
    <row r="15" ht="13.5">
      <c r="D15" s="266"/>
    </row>
    <row r="16" ht="13.5">
      <c r="D16" s="267"/>
    </row>
    <row r="17" ht="13.5">
      <c r="D17" s="267"/>
    </row>
  </sheetData>
  <sheetProtection password="955E" sheet="1" objects="1" scenarios="1" selectLockedCells="1" selectUnlockedCells="1"/>
  <mergeCells count="14">
    <mergeCell ref="J1:K1"/>
    <mergeCell ref="B2:K2"/>
    <mergeCell ref="A4:A5"/>
    <mergeCell ref="B4:B5"/>
    <mergeCell ref="C4:C5"/>
    <mergeCell ref="D4:D5"/>
    <mergeCell ref="E4:E5"/>
    <mergeCell ref="F4:F5"/>
    <mergeCell ref="G4:G5"/>
    <mergeCell ref="H4:H5"/>
    <mergeCell ref="I4:I5"/>
    <mergeCell ref="J4:J5"/>
    <mergeCell ref="K4:K5"/>
    <mergeCell ref="C11:K11"/>
  </mergeCells>
  <printOptions/>
  <pageMargins left="0.49" right="0.75" top="0.79" bottom="1" header="0" footer="0"/>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Vratsa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Rumi</dc:creator>
  <cp:keywords/>
  <dc:description/>
  <cp:lastModifiedBy>ZEZE</cp:lastModifiedBy>
  <cp:lastPrinted>2016-02-04T12:46:34Z</cp:lastPrinted>
  <dcterms:created xsi:type="dcterms:W3CDTF">2006-12-05T11:18:07Z</dcterms:created>
  <dcterms:modified xsi:type="dcterms:W3CDTF">2016-02-04T12:50:45Z</dcterms:modified>
  <cp:category/>
  <cp:version/>
  <cp:contentType/>
  <cp:contentStatus/>
</cp:coreProperties>
</file>