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<sst xmlns="http://schemas.openxmlformats.org/spreadsheetml/2006/main" count="389" uniqueCount="86">
  <si>
    <t>СПРАВКА</t>
  </si>
  <si>
    <t>Землище Брусарци</t>
  </si>
  <si>
    <t>Землище Смирненски</t>
  </si>
  <si>
    <t>Землище Буковец</t>
  </si>
  <si>
    <t>Землище Киселево</t>
  </si>
  <si>
    <t>Землище Дондуково</t>
  </si>
  <si>
    <t>Землище Крива бара</t>
  </si>
  <si>
    <t>Землище Василовци</t>
  </si>
  <si>
    <t>№ на имота</t>
  </si>
  <si>
    <t>начин на трайно ползване</t>
  </si>
  <si>
    <t>дка</t>
  </si>
  <si>
    <t>категория</t>
  </si>
  <si>
    <t>местност</t>
  </si>
  <si>
    <t>нива</t>
  </si>
  <si>
    <t>ІV</t>
  </si>
  <si>
    <t>Йоново бранище</t>
  </si>
  <si>
    <t>зеленчукова култура</t>
  </si>
  <si>
    <t>ІІІ</t>
  </si>
  <si>
    <t>Полето</t>
  </si>
  <si>
    <t>Еремия</t>
  </si>
  <si>
    <t>Мрамора</t>
  </si>
  <si>
    <t>Андреево кладенче</t>
  </si>
  <si>
    <t>Гладно поле</t>
  </si>
  <si>
    <t>Горни връх</t>
  </si>
  <si>
    <t>О20004</t>
  </si>
  <si>
    <t>О38001</t>
  </si>
  <si>
    <t>Орловеца</t>
  </si>
  <si>
    <t>Джоков дол</t>
  </si>
  <si>
    <t>Под село</t>
  </si>
  <si>
    <t>V</t>
  </si>
  <si>
    <t>О47035</t>
  </si>
  <si>
    <t>Върха</t>
  </si>
  <si>
    <t>О13028</t>
  </si>
  <si>
    <t>Пещина</t>
  </si>
  <si>
    <t>VІ</t>
  </si>
  <si>
    <t>Сеферинеца</t>
  </si>
  <si>
    <t>ІІ</t>
  </si>
  <si>
    <t>Върбака</t>
  </si>
  <si>
    <t>Над село</t>
  </si>
  <si>
    <t>Стублата</t>
  </si>
  <si>
    <t>Под върха</t>
  </si>
  <si>
    <t>Средно връхче</t>
  </si>
  <si>
    <t>Голо бърдо</t>
  </si>
  <si>
    <t>Ченгене сарай</t>
  </si>
  <si>
    <t>Край село</t>
  </si>
  <si>
    <t>Долни ливади</t>
  </si>
  <si>
    <t>Блатото</t>
  </si>
  <si>
    <t>Приложение № 1</t>
  </si>
  <si>
    <t>О23002</t>
  </si>
  <si>
    <t>О54025</t>
  </si>
  <si>
    <t>Дивизмата</t>
  </si>
  <si>
    <t>О54024</t>
  </si>
  <si>
    <t>О58025</t>
  </si>
  <si>
    <t>О59035</t>
  </si>
  <si>
    <t>О59047</t>
  </si>
  <si>
    <t>О62014</t>
  </si>
  <si>
    <t>О69011</t>
  </si>
  <si>
    <t>Джумая</t>
  </si>
  <si>
    <t>О29017</t>
  </si>
  <si>
    <t>Старите лозя</t>
  </si>
  <si>
    <t>О40013</t>
  </si>
  <si>
    <t>О40014</t>
  </si>
  <si>
    <t>О56007</t>
  </si>
  <si>
    <t>О65023</t>
  </si>
  <si>
    <t>Бонов обор</t>
  </si>
  <si>
    <t>Над царския път</t>
  </si>
  <si>
    <t>Царски път</t>
  </si>
  <si>
    <t>Търнето</t>
  </si>
  <si>
    <t>Разлево</t>
  </si>
  <si>
    <t>Сини вир</t>
  </si>
  <si>
    <t>Киселевска бара</t>
  </si>
  <si>
    <t>О23015</t>
  </si>
  <si>
    <t>О37006</t>
  </si>
  <si>
    <t>О76007</t>
  </si>
  <si>
    <t>ОБЩО ДЕКАРИ ПО НАСЕЛЕНИ МЕСТА:</t>
  </si>
  <si>
    <t>Начална тръжна цена (лв./дка)</t>
  </si>
  <si>
    <t>Депозит за внасяне     (в лв.)</t>
  </si>
  <si>
    <t xml:space="preserve"> ЗЕМЕДЕЛСКИ ЗЕМИ ОТ ОБЩИНСКИЯ ПОЗЕМЛЕН ФОНД В ОБЩИНА БРУСАРЦИ ПРЕДЛОЖЕНИ НА ТЪРГ ЗА ОТДАВАНЕ ПОД НАЕМ  ЗА СТОПАНСКАТА 2017-2018 Г.</t>
  </si>
  <si>
    <t>лозе</t>
  </si>
  <si>
    <t>др. селскостостоп. територии</t>
  </si>
  <si>
    <t>Рога</t>
  </si>
  <si>
    <t>Булолейника</t>
  </si>
  <si>
    <t>При барата</t>
  </si>
  <si>
    <t>Дъното</t>
  </si>
  <si>
    <t>Начална тръжна цена</t>
  </si>
  <si>
    <t>Депозит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</si>
</sst>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2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3" borderId="2" xfId="0" applyFont="1" applyFill="1" applyBorder="1" applyAlignment="1">
      <alignment/>
    </xf>
    <xf numFmtId="172" fontId="9" fillId="4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72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2" fontId="2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72" fontId="4" fillId="2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9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workbookViewId="0" topLeftCell="A142">
      <selection activeCell="D159" sqref="A157:D159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2.421875" style="0" customWidth="1"/>
    <col min="4" max="4" width="11.140625" style="0" customWidth="1"/>
    <col min="5" max="5" width="26.140625" style="0" customWidth="1"/>
    <col min="6" max="6" width="0" style="0" hidden="1" customWidth="1"/>
    <col min="7" max="7" width="9.57421875" style="0" hidden="1" customWidth="1"/>
  </cols>
  <sheetData>
    <row r="1" spans="1:5" ht="15.75" thickBot="1">
      <c r="A1" s="1"/>
      <c r="B1" s="1"/>
      <c r="C1" s="2"/>
      <c r="D1" s="3"/>
      <c r="E1" s="4" t="s">
        <v>47</v>
      </c>
    </row>
    <row r="2" spans="1:9" ht="19.5" customHeight="1" thickBot="1">
      <c r="A2" s="53" t="s">
        <v>0</v>
      </c>
      <c r="B2" s="54"/>
      <c r="C2" s="54"/>
      <c r="D2" s="54"/>
      <c r="E2" s="54"/>
      <c r="F2" s="54"/>
      <c r="G2" s="54"/>
      <c r="H2" s="54"/>
      <c r="I2" s="55"/>
    </row>
    <row r="3" spans="1:9" ht="48.75" customHeight="1" thickBot="1">
      <c r="A3" s="56" t="s">
        <v>77</v>
      </c>
      <c r="B3" s="57"/>
      <c r="C3" s="57"/>
      <c r="D3" s="57"/>
      <c r="E3" s="57"/>
      <c r="F3" s="57"/>
      <c r="G3" s="57"/>
      <c r="H3" s="57"/>
      <c r="I3" s="58"/>
    </row>
    <row r="4" spans="1:6" ht="22.5" customHeight="1" thickBot="1">
      <c r="A4" s="13"/>
      <c r="B4" s="14"/>
      <c r="C4" s="14"/>
      <c r="D4" s="14"/>
      <c r="E4" s="14"/>
      <c r="F4" s="10"/>
    </row>
    <row r="5" spans="1:9" ht="15" customHeight="1" thickBot="1">
      <c r="A5" s="51" t="s">
        <v>1</v>
      </c>
      <c r="B5" s="52"/>
      <c r="C5" s="52"/>
      <c r="D5" s="52"/>
      <c r="E5" s="52"/>
      <c r="F5" s="52"/>
      <c r="G5" s="52"/>
      <c r="H5" s="15">
        <v>36</v>
      </c>
      <c r="I5" s="47">
        <v>0.2</v>
      </c>
    </row>
    <row r="6" spans="1:9" ht="41.25" customHeight="1">
      <c r="A6" s="7" t="s">
        <v>8</v>
      </c>
      <c r="B6" s="7" t="s">
        <v>9</v>
      </c>
      <c r="C6" s="8" t="s">
        <v>10</v>
      </c>
      <c r="D6" s="8" t="s">
        <v>11</v>
      </c>
      <c r="E6" s="8" t="s">
        <v>12</v>
      </c>
      <c r="F6" s="11" t="s">
        <v>75</v>
      </c>
      <c r="G6" s="38" t="s">
        <v>76</v>
      </c>
      <c r="H6" s="40" t="s">
        <v>84</v>
      </c>
      <c r="I6" s="23" t="s">
        <v>85</v>
      </c>
    </row>
    <row r="7" spans="1:9" s="26" customFormat="1" ht="15">
      <c r="A7" s="22" t="s">
        <v>48</v>
      </c>
      <c r="B7" s="22" t="s">
        <v>13</v>
      </c>
      <c r="C7" s="23">
        <v>5.401</v>
      </c>
      <c r="D7" s="24" t="s">
        <v>14</v>
      </c>
      <c r="E7" s="24" t="s">
        <v>15</v>
      </c>
      <c r="F7" s="25">
        <v>30</v>
      </c>
      <c r="G7" s="46">
        <f>10%*$F$7*C7</f>
        <v>16.203</v>
      </c>
      <c r="H7" s="48">
        <f aca="true" t="shared" si="0" ref="H7:H13">$H$5*C7</f>
        <v>194.43599999999998</v>
      </c>
      <c r="I7" s="50">
        <f>(36*20%)*C7</f>
        <v>38.8872</v>
      </c>
    </row>
    <row r="8" spans="1:9" s="26" customFormat="1" ht="15">
      <c r="A8" s="22" t="s">
        <v>25</v>
      </c>
      <c r="B8" s="22" t="s">
        <v>13</v>
      </c>
      <c r="C8" s="27">
        <v>5</v>
      </c>
      <c r="D8" s="24" t="s">
        <v>14</v>
      </c>
      <c r="E8" s="24" t="s">
        <v>22</v>
      </c>
      <c r="F8" s="25">
        <v>30</v>
      </c>
      <c r="G8" s="46">
        <f aca="true" t="shared" si="1" ref="G8:G13">10%*$F$7*C8</f>
        <v>15</v>
      </c>
      <c r="H8" s="48">
        <f t="shared" si="0"/>
        <v>180</v>
      </c>
      <c r="I8" s="50">
        <f aca="true" t="shared" si="2" ref="I8:I13">(36*20%)*C8</f>
        <v>36</v>
      </c>
    </row>
    <row r="9" spans="1:9" s="26" customFormat="1" ht="15">
      <c r="A9" s="22">
        <v>114067</v>
      </c>
      <c r="B9" s="22" t="s">
        <v>13</v>
      </c>
      <c r="C9" s="27">
        <v>6.858</v>
      </c>
      <c r="D9" s="24" t="s">
        <v>17</v>
      </c>
      <c r="E9" s="24" t="s">
        <v>23</v>
      </c>
      <c r="F9" s="25">
        <v>30</v>
      </c>
      <c r="G9" s="46">
        <f t="shared" si="1"/>
        <v>20.573999999999998</v>
      </c>
      <c r="H9" s="48">
        <f t="shared" si="0"/>
        <v>246.88799999999998</v>
      </c>
      <c r="I9" s="50">
        <f t="shared" si="2"/>
        <v>49.3776</v>
      </c>
    </row>
    <row r="10" spans="1:9" s="26" customFormat="1" ht="15">
      <c r="A10" s="22" t="s">
        <v>30</v>
      </c>
      <c r="B10" s="22" t="s">
        <v>13</v>
      </c>
      <c r="C10" s="27">
        <v>6.593</v>
      </c>
      <c r="D10" s="24" t="s">
        <v>17</v>
      </c>
      <c r="E10" s="24" t="s">
        <v>18</v>
      </c>
      <c r="F10" s="25">
        <v>30</v>
      </c>
      <c r="G10" s="46">
        <f t="shared" si="1"/>
        <v>19.779</v>
      </c>
      <c r="H10" s="48">
        <f t="shared" si="0"/>
        <v>237.348</v>
      </c>
      <c r="I10" s="50">
        <f t="shared" si="2"/>
        <v>47.4696</v>
      </c>
    </row>
    <row r="11" spans="1:9" s="26" customFormat="1" ht="18" customHeight="1">
      <c r="A11" s="22" t="s">
        <v>71</v>
      </c>
      <c r="B11" s="22" t="s">
        <v>13</v>
      </c>
      <c r="C11" s="27">
        <v>3.06</v>
      </c>
      <c r="D11" s="24" t="s">
        <v>14</v>
      </c>
      <c r="E11" s="24" t="s">
        <v>15</v>
      </c>
      <c r="F11" s="25">
        <v>30</v>
      </c>
      <c r="G11" s="46">
        <f t="shared" si="1"/>
        <v>9.18</v>
      </c>
      <c r="H11" s="48">
        <f t="shared" si="0"/>
        <v>110.16</v>
      </c>
      <c r="I11" s="50">
        <f t="shared" si="2"/>
        <v>22.032</v>
      </c>
    </row>
    <row r="12" spans="1:9" s="26" customFormat="1" ht="15">
      <c r="A12" s="22" t="s">
        <v>72</v>
      </c>
      <c r="B12" s="22" t="s">
        <v>13</v>
      </c>
      <c r="C12" s="27">
        <v>3.5</v>
      </c>
      <c r="D12" s="24" t="s">
        <v>17</v>
      </c>
      <c r="E12" s="24" t="s">
        <v>22</v>
      </c>
      <c r="F12" s="25">
        <v>30</v>
      </c>
      <c r="G12" s="46">
        <f t="shared" si="1"/>
        <v>10.5</v>
      </c>
      <c r="H12" s="48">
        <f t="shared" si="0"/>
        <v>126</v>
      </c>
      <c r="I12" s="50">
        <f t="shared" si="2"/>
        <v>25.2</v>
      </c>
    </row>
    <row r="13" spans="1:9" s="26" customFormat="1" ht="15.75" thickBot="1">
      <c r="A13" s="22" t="s">
        <v>73</v>
      </c>
      <c r="B13" s="22" t="s">
        <v>13</v>
      </c>
      <c r="C13" s="27">
        <v>4.263</v>
      </c>
      <c r="D13" s="24" t="s">
        <v>17</v>
      </c>
      <c r="E13" s="24" t="s">
        <v>33</v>
      </c>
      <c r="F13" s="25">
        <v>30</v>
      </c>
      <c r="G13" s="46">
        <f t="shared" si="1"/>
        <v>12.789</v>
      </c>
      <c r="H13" s="48">
        <f t="shared" si="0"/>
        <v>153.468</v>
      </c>
      <c r="I13" s="50">
        <f t="shared" si="2"/>
        <v>30.6936</v>
      </c>
    </row>
    <row r="14" spans="1:7" ht="19.5" thickBot="1">
      <c r="A14" s="1"/>
      <c r="B14" s="1"/>
      <c r="C14" s="9">
        <f>SUM(C7:C13)</f>
        <v>34.675</v>
      </c>
      <c r="D14" s="3"/>
      <c r="E14" s="3"/>
      <c r="G14" s="17">
        <f>SUM(G7:G13)</f>
        <v>104.02499999999999</v>
      </c>
    </row>
    <row r="15" spans="1:5" ht="15.75" thickBot="1">
      <c r="A15" s="1"/>
      <c r="B15" s="1"/>
      <c r="C15" s="6"/>
      <c r="D15" s="3"/>
      <c r="E15" s="3"/>
    </row>
    <row r="16" spans="1:9" ht="15" customHeight="1" thickBot="1">
      <c r="A16" s="51" t="s">
        <v>3</v>
      </c>
      <c r="B16" s="52"/>
      <c r="C16" s="52"/>
      <c r="D16" s="52"/>
      <c r="E16" s="52"/>
      <c r="F16" s="52"/>
      <c r="G16" s="52"/>
      <c r="H16" s="15">
        <v>36</v>
      </c>
      <c r="I16" s="47">
        <v>0.2</v>
      </c>
    </row>
    <row r="17" spans="1:9" ht="57">
      <c r="A17" s="7" t="s">
        <v>8</v>
      </c>
      <c r="B17" s="7" t="s">
        <v>9</v>
      </c>
      <c r="C17" s="8" t="s">
        <v>10</v>
      </c>
      <c r="D17" s="8" t="s">
        <v>11</v>
      </c>
      <c r="E17" s="8" t="s">
        <v>12</v>
      </c>
      <c r="F17" s="11" t="s">
        <v>75</v>
      </c>
      <c r="G17" s="38" t="s">
        <v>76</v>
      </c>
      <c r="H17" s="40" t="s">
        <v>84</v>
      </c>
      <c r="I17" s="23" t="s">
        <v>85</v>
      </c>
    </row>
    <row r="18" spans="1:9" s="26" customFormat="1" ht="15">
      <c r="A18" s="22" t="s">
        <v>24</v>
      </c>
      <c r="B18" s="22" t="s">
        <v>13</v>
      </c>
      <c r="C18" s="27">
        <v>7.5</v>
      </c>
      <c r="D18" s="24" t="s">
        <v>17</v>
      </c>
      <c r="E18" s="24" t="s">
        <v>46</v>
      </c>
      <c r="F18" s="25">
        <v>30</v>
      </c>
      <c r="G18" s="46">
        <f aca="true" t="shared" si="3" ref="G18:G23">10%*$F$7*C18</f>
        <v>22.5</v>
      </c>
      <c r="H18" s="48">
        <f aca="true" t="shared" si="4" ref="H18:H23">$H$5*C18</f>
        <v>270</v>
      </c>
      <c r="I18" s="48">
        <f aca="true" t="shared" si="5" ref="I18:I23">(36*20%)*C18</f>
        <v>54</v>
      </c>
    </row>
    <row r="19" spans="1:9" s="26" customFormat="1" ht="14.25" customHeight="1">
      <c r="A19" s="28" t="s">
        <v>58</v>
      </c>
      <c r="B19" s="28" t="s">
        <v>13</v>
      </c>
      <c r="C19" s="29">
        <v>2.345</v>
      </c>
      <c r="D19" s="30" t="s">
        <v>17</v>
      </c>
      <c r="E19" s="30" t="s">
        <v>59</v>
      </c>
      <c r="F19" s="25">
        <v>30</v>
      </c>
      <c r="G19" s="49">
        <f t="shared" si="3"/>
        <v>7.035</v>
      </c>
      <c r="H19" s="48">
        <f t="shared" si="4"/>
        <v>84.42</v>
      </c>
      <c r="I19" s="48">
        <f t="shared" si="5"/>
        <v>16.884</v>
      </c>
    </row>
    <row r="20" spans="1:9" s="26" customFormat="1" ht="18" customHeight="1">
      <c r="A20" s="22" t="s">
        <v>60</v>
      </c>
      <c r="B20" s="22" t="s">
        <v>13</v>
      </c>
      <c r="C20" s="27">
        <v>2.382</v>
      </c>
      <c r="D20" s="24" t="s">
        <v>14</v>
      </c>
      <c r="E20" s="24" t="s">
        <v>27</v>
      </c>
      <c r="F20" s="25">
        <v>30</v>
      </c>
      <c r="G20" s="46">
        <f t="shared" si="3"/>
        <v>7.146000000000001</v>
      </c>
      <c r="H20" s="48">
        <f t="shared" si="4"/>
        <v>85.75200000000001</v>
      </c>
      <c r="I20" s="48">
        <f t="shared" si="5"/>
        <v>17.1504</v>
      </c>
    </row>
    <row r="21" spans="1:9" s="26" customFormat="1" ht="20.25" customHeight="1">
      <c r="A21" s="22" t="s">
        <v>61</v>
      </c>
      <c r="B21" s="22" t="s">
        <v>13</v>
      </c>
      <c r="C21" s="27">
        <v>2.314</v>
      </c>
      <c r="D21" s="24" t="s">
        <v>14</v>
      </c>
      <c r="E21" s="24" t="s">
        <v>27</v>
      </c>
      <c r="F21" s="25">
        <v>30</v>
      </c>
      <c r="G21" s="46">
        <f t="shared" si="3"/>
        <v>6.942</v>
      </c>
      <c r="H21" s="48">
        <f t="shared" si="4"/>
        <v>83.304</v>
      </c>
      <c r="I21" s="48">
        <f t="shared" si="5"/>
        <v>16.660800000000002</v>
      </c>
    </row>
    <row r="22" spans="1:9" s="26" customFormat="1" ht="15.75" customHeight="1">
      <c r="A22" s="22" t="s">
        <v>62</v>
      </c>
      <c r="B22" s="22" t="s">
        <v>13</v>
      </c>
      <c r="C22" s="27">
        <v>2.318</v>
      </c>
      <c r="D22" s="24" t="s">
        <v>17</v>
      </c>
      <c r="E22" s="24" t="s">
        <v>26</v>
      </c>
      <c r="F22" s="25">
        <v>30</v>
      </c>
      <c r="G22" s="46">
        <f t="shared" si="3"/>
        <v>6.954000000000001</v>
      </c>
      <c r="H22" s="48">
        <f t="shared" si="4"/>
        <v>83.44800000000001</v>
      </c>
      <c r="I22" s="48">
        <f t="shared" si="5"/>
        <v>16.689600000000002</v>
      </c>
    </row>
    <row r="23" spans="1:9" s="26" customFormat="1" ht="17.25" customHeight="1" thickBot="1">
      <c r="A23" s="22" t="s">
        <v>63</v>
      </c>
      <c r="B23" s="22" t="s">
        <v>13</v>
      </c>
      <c r="C23" s="27">
        <v>2.23</v>
      </c>
      <c r="D23" s="24" t="s">
        <v>17</v>
      </c>
      <c r="E23" s="24" t="s">
        <v>64</v>
      </c>
      <c r="F23" s="25">
        <v>30</v>
      </c>
      <c r="G23" s="46">
        <f t="shared" si="3"/>
        <v>6.6899999999999995</v>
      </c>
      <c r="H23" s="48">
        <f t="shared" si="4"/>
        <v>80.28</v>
      </c>
      <c r="I23" s="48">
        <f t="shared" si="5"/>
        <v>16.056</v>
      </c>
    </row>
    <row r="24" spans="1:7" ht="19.5" thickBot="1">
      <c r="A24" s="1"/>
      <c r="B24" s="1"/>
      <c r="C24" s="9">
        <f>SUM(C18:C23)</f>
        <v>19.089000000000002</v>
      </c>
      <c r="D24" s="3"/>
      <c r="E24" s="3"/>
      <c r="G24" s="17">
        <f>SUM(G18:G23)</f>
        <v>57.266999999999996</v>
      </c>
    </row>
    <row r="25" spans="1:5" ht="15.75" thickBot="1">
      <c r="A25" s="1"/>
      <c r="B25" s="1"/>
      <c r="C25" s="5"/>
      <c r="D25" s="3"/>
      <c r="E25" s="3"/>
    </row>
    <row r="26" spans="1:9" ht="15" customHeight="1" thickBot="1">
      <c r="A26" s="51" t="s">
        <v>7</v>
      </c>
      <c r="B26" s="52"/>
      <c r="C26" s="52"/>
      <c r="D26" s="52"/>
      <c r="E26" s="52"/>
      <c r="F26" s="52"/>
      <c r="G26" s="52"/>
      <c r="H26" s="15">
        <v>36</v>
      </c>
      <c r="I26" s="47">
        <v>0.2</v>
      </c>
    </row>
    <row r="27" spans="1:9" ht="57">
      <c r="A27" s="7" t="s">
        <v>8</v>
      </c>
      <c r="B27" s="7" t="s">
        <v>9</v>
      </c>
      <c r="C27" s="8" t="s">
        <v>10</v>
      </c>
      <c r="D27" s="8" t="s">
        <v>11</v>
      </c>
      <c r="E27" s="8" t="s">
        <v>12</v>
      </c>
      <c r="F27" s="11" t="s">
        <v>75</v>
      </c>
      <c r="G27" s="38" t="s">
        <v>76</v>
      </c>
      <c r="H27" s="40" t="s">
        <v>84</v>
      </c>
      <c r="I27" s="23" t="s">
        <v>85</v>
      </c>
    </row>
    <row r="28" spans="1:9" s="26" customFormat="1" ht="15" customHeight="1" thickBot="1">
      <c r="A28" s="39">
        <v>101031</v>
      </c>
      <c r="B28" s="39" t="s">
        <v>13</v>
      </c>
      <c r="C28" s="39">
        <v>2.7</v>
      </c>
      <c r="D28" s="39">
        <v>2</v>
      </c>
      <c r="E28" s="39" t="s">
        <v>80</v>
      </c>
      <c r="F28" s="25">
        <v>30</v>
      </c>
      <c r="G28" s="46">
        <f>10%*$F$7*C28</f>
        <v>8.100000000000001</v>
      </c>
      <c r="H28" s="48">
        <f aca="true" t="shared" si="6" ref="H28:H33">$H$5*C28</f>
        <v>97.2</v>
      </c>
      <c r="I28" s="48">
        <f aca="true" t="shared" si="7" ref="I28:I33">(36*20%)*C28</f>
        <v>19.44</v>
      </c>
    </row>
    <row r="29" spans="1:9" s="26" customFormat="1" ht="18" customHeight="1" thickBot="1">
      <c r="A29" s="39">
        <v>1002</v>
      </c>
      <c r="B29" s="39" t="s">
        <v>13</v>
      </c>
      <c r="C29" s="39">
        <v>0.847</v>
      </c>
      <c r="D29" s="39">
        <v>2</v>
      </c>
      <c r="E29" s="39" t="s">
        <v>45</v>
      </c>
      <c r="F29" s="25">
        <v>30</v>
      </c>
      <c r="G29" s="46">
        <f>10%*$F$7*C29</f>
        <v>2.541</v>
      </c>
      <c r="H29" s="48">
        <f t="shared" si="6"/>
        <v>30.491999999999997</v>
      </c>
      <c r="I29" s="48">
        <f t="shared" si="7"/>
        <v>6.0984</v>
      </c>
    </row>
    <row r="30" spans="1:9" s="26" customFormat="1" ht="15.75" thickBot="1">
      <c r="A30" s="39">
        <v>1023</v>
      </c>
      <c r="B30" s="39" t="s">
        <v>78</v>
      </c>
      <c r="C30" s="39">
        <v>1.822</v>
      </c>
      <c r="D30" s="39">
        <v>2</v>
      </c>
      <c r="E30" s="39" t="s">
        <v>45</v>
      </c>
      <c r="F30" s="25">
        <v>30</v>
      </c>
      <c r="G30" s="46">
        <f>10%*$F$7*C30</f>
        <v>5.466</v>
      </c>
      <c r="H30" s="48">
        <f t="shared" si="6"/>
        <v>65.592</v>
      </c>
      <c r="I30" s="48">
        <f t="shared" si="7"/>
        <v>13.118400000000001</v>
      </c>
    </row>
    <row r="31" spans="1:9" s="26" customFormat="1" ht="15.75" thickBot="1">
      <c r="A31" s="39">
        <v>1028</v>
      </c>
      <c r="B31" s="39" t="s">
        <v>78</v>
      </c>
      <c r="C31" s="39">
        <v>4.929</v>
      </c>
      <c r="D31" s="39">
        <v>2</v>
      </c>
      <c r="E31" s="39" t="s">
        <v>45</v>
      </c>
      <c r="F31" s="25">
        <v>30</v>
      </c>
      <c r="G31" s="46">
        <f>10%*$F$7*C31</f>
        <v>14.787</v>
      </c>
      <c r="H31" s="48">
        <f t="shared" si="6"/>
        <v>177.44400000000002</v>
      </c>
      <c r="I31" s="48">
        <f t="shared" si="7"/>
        <v>35.488800000000005</v>
      </c>
    </row>
    <row r="32" spans="1:9" s="26" customFormat="1" ht="12.75" customHeight="1" thickBot="1">
      <c r="A32" s="39">
        <v>1055</v>
      </c>
      <c r="B32" s="39" t="s">
        <v>13</v>
      </c>
      <c r="C32" s="39">
        <v>1.825</v>
      </c>
      <c r="D32" s="39">
        <v>2</v>
      </c>
      <c r="E32" s="39" t="s">
        <v>45</v>
      </c>
      <c r="F32" s="25">
        <v>30</v>
      </c>
      <c r="G32" s="46">
        <f>10%*$F$7*C32</f>
        <v>5.475</v>
      </c>
      <c r="H32" s="48">
        <f t="shared" si="6"/>
        <v>65.7</v>
      </c>
      <c r="I32" s="48">
        <f t="shared" si="7"/>
        <v>13.14</v>
      </c>
    </row>
    <row r="33" spans="1:9" s="26" customFormat="1" ht="15.75" thickBot="1">
      <c r="A33" s="39">
        <v>1056</v>
      </c>
      <c r="B33" s="39" t="s">
        <v>13</v>
      </c>
      <c r="C33" s="39">
        <v>1.777</v>
      </c>
      <c r="D33" s="39">
        <v>2</v>
      </c>
      <c r="E33" s="39" t="s">
        <v>45</v>
      </c>
      <c r="F33" s="25">
        <v>30</v>
      </c>
      <c r="G33" s="46" t="e">
        <f>10%*$F$7*#REF!</f>
        <v>#REF!</v>
      </c>
      <c r="H33" s="48">
        <f t="shared" si="6"/>
        <v>63.971999999999994</v>
      </c>
      <c r="I33" s="48">
        <f t="shared" si="7"/>
        <v>12.7944</v>
      </c>
    </row>
    <row r="34" spans="1:9" s="26" customFormat="1" ht="15.75" thickBot="1">
      <c r="A34" s="39">
        <v>1059</v>
      </c>
      <c r="B34" s="39" t="s">
        <v>13</v>
      </c>
      <c r="C34" s="39">
        <v>4.504</v>
      </c>
      <c r="D34" s="39">
        <v>2</v>
      </c>
      <c r="E34" s="39" t="s">
        <v>45</v>
      </c>
      <c r="H34" s="48">
        <f aca="true" t="shared" si="8" ref="H34:H76">$H$5*C34</f>
        <v>162.14399999999998</v>
      </c>
      <c r="I34" s="48">
        <f aca="true" t="shared" si="9" ref="I34:I76">(36*20%)*C34</f>
        <v>32.428799999999995</v>
      </c>
    </row>
    <row r="35" spans="1:9" s="26" customFormat="1" ht="15.75" thickBot="1">
      <c r="A35" s="39">
        <v>1067</v>
      </c>
      <c r="B35" s="39" t="s">
        <v>13</v>
      </c>
      <c r="C35" s="39">
        <v>0.909</v>
      </c>
      <c r="D35" s="39">
        <v>2</v>
      </c>
      <c r="E35" s="39" t="s">
        <v>45</v>
      </c>
      <c r="H35" s="48">
        <f t="shared" si="8"/>
        <v>32.724000000000004</v>
      </c>
      <c r="I35" s="48">
        <f t="shared" si="9"/>
        <v>6.5448</v>
      </c>
    </row>
    <row r="36" spans="1:9" s="26" customFormat="1" ht="15.75" thickBot="1">
      <c r="A36" s="39">
        <v>1068</v>
      </c>
      <c r="B36" s="39" t="s">
        <v>13</v>
      </c>
      <c r="C36" s="39">
        <v>0.547</v>
      </c>
      <c r="D36" s="39">
        <v>2</v>
      </c>
      <c r="E36" s="39" t="s">
        <v>45</v>
      </c>
      <c r="H36" s="48">
        <f t="shared" si="8"/>
        <v>19.692</v>
      </c>
      <c r="I36" s="48">
        <f t="shared" si="9"/>
        <v>3.9384000000000006</v>
      </c>
    </row>
    <row r="37" spans="1:9" s="26" customFormat="1" ht="15.75" thickBot="1">
      <c r="A37" s="39">
        <v>1069</v>
      </c>
      <c r="B37" s="39" t="s">
        <v>13</v>
      </c>
      <c r="C37" s="39">
        <v>1.237</v>
      </c>
      <c r="D37" s="39">
        <v>2</v>
      </c>
      <c r="E37" s="39" t="s">
        <v>45</v>
      </c>
      <c r="H37" s="48">
        <f t="shared" si="8"/>
        <v>44.532000000000004</v>
      </c>
      <c r="I37" s="48">
        <f t="shared" si="9"/>
        <v>8.906400000000001</v>
      </c>
    </row>
    <row r="38" spans="1:9" s="26" customFormat="1" ht="15.75" thickBot="1">
      <c r="A38" s="39">
        <v>1072</v>
      </c>
      <c r="B38" s="39" t="s">
        <v>13</v>
      </c>
      <c r="C38" s="39">
        <v>2.803</v>
      </c>
      <c r="D38" s="39">
        <v>2</v>
      </c>
      <c r="E38" s="39" t="s">
        <v>45</v>
      </c>
      <c r="H38" s="48">
        <f t="shared" si="8"/>
        <v>100.908</v>
      </c>
      <c r="I38" s="48">
        <f t="shared" si="9"/>
        <v>20.1816</v>
      </c>
    </row>
    <row r="39" spans="1:9" s="26" customFormat="1" ht="15.75" thickBot="1">
      <c r="A39" s="39">
        <v>1074</v>
      </c>
      <c r="B39" s="39" t="s">
        <v>13</v>
      </c>
      <c r="C39" s="39">
        <v>2.523</v>
      </c>
      <c r="D39" s="39">
        <v>2</v>
      </c>
      <c r="E39" s="39" t="s">
        <v>45</v>
      </c>
      <c r="H39" s="48">
        <f t="shared" si="8"/>
        <v>90.828</v>
      </c>
      <c r="I39" s="48">
        <f t="shared" si="9"/>
        <v>18.1656</v>
      </c>
    </row>
    <row r="40" spans="1:9" s="26" customFormat="1" ht="15.75" thickBot="1">
      <c r="A40" s="39">
        <v>1083</v>
      </c>
      <c r="B40" s="39" t="s">
        <v>13</v>
      </c>
      <c r="C40" s="39">
        <v>2.989</v>
      </c>
      <c r="D40" s="39">
        <v>2</v>
      </c>
      <c r="E40" s="39" t="s">
        <v>45</v>
      </c>
      <c r="H40" s="48">
        <f t="shared" si="8"/>
        <v>107.604</v>
      </c>
      <c r="I40" s="48">
        <f t="shared" si="9"/>
        <v>21.5208</v>
      </c>
    </row>
    <row r="41" spans="1:9" s="26" customFormat="1" ht="15.75" thickBot="1">
      <c r="A41" s="39">
        <v>1086</v>
      </c>
      <c r="B41" s="39" t="s">
        <v>13</v>
      </c>
      <c r="C41" s="39">
        <v>2.775</v>
      </c>
      <c r="D41" s="39">
        <v>2</v>
      </c>
      <c r="E41" s="39" t="s">
        <v>45</v>
      </c>
      <c r="H41" s="48">
        <f t="shared" si="8"/>
        <v>99.89999999999999</v>
      </c>
      <c r="I41" s="48">
        <f t="shared" si="9"/>
        <v>19.98</v>
      </c>
    </row>
    <row r="42" spans="1:9" s="26" customFormat="1" ht="15.75" thickBot="1">
      <c r="A42" s="39">
        <v>1090</v>
      </c>
      <c r="B42" s="39" t="s">
        <v>13</v>
      </c>
      <c r="C42" s="39">
        <v>2.614</v>
      </c>
      <c r="D42" s="39">
        <v>2</v>
      </c>
      <c r="E42" s="39" t="s">
        <v>45</v>
      </c>
      <c r="H42" s="48">
        <f t="shared" si="8"/>
        <v>94.104</v>
      </c>
      <c r="I42" s="48">
        <f t="shared" si="9"/>
        <v>18.8208</v>
      </c>
    </row>
    <row r="43" spans="1:9" s="26" customFormat="1" ht="15.75" thickBot="1">
      <c r="A43" s="39">
        <v>1092</v>
      </c>
      <c r="B43" s="39" t="s">
        <v>13</v>
      </c>
      <c r="C43" s="39">
        <v>1.023</v>
      </c>
      <c r="D43" s="39">
        <v>2</v>
      </c>
      <c r="E43" s="39" t="s">
        <v>45</v>
      </c>
      <c r="H43" s="48">
        <f t="shared" si="8"/>
        <v>36.827999999999996</v>
      </c>
      <c r="I43" s="48">
        <f t="shared" si="9"/>
        <v>7.3656</v>
      </c>
    </row>
    <row r="44" spans="1:9" s="26" customFormat="1" ht="15.75" thickBot="1">
      <c r="A44" s="39">
        <v>1126</v>
      </c>
      <c r="B44" s="39" t="s">
        <v>13</v>
      </c>
      <c r="C44" s="39">
        <v>0.98</v>
      </c>
      <c r="D44" s="39">
        <v>2</v>
      </c>
      <c r="E44" s="39" t="s">
        <v>45</v>
      </c>
      <c r="H44" s="48">
        <f t="shared" si="8"/>
        <v>35.28</v>
      </c>
      <c r="I44" s="48">
        <f t="shared" si="9"/>
        <v>7.056</v>
      </c>
    </row>
    <row r="45" spans="1:9" s="26" customFormat="1" ht="15.75" thickBot="1">
      <c r="A45" s="39">
        <v>1127</v>
      </c>
      <c r="B45" s="39" t="s">
        <v>13</v>
      </c>
      <c r="C45" s="39">
        <v>1.541</v>
      </c>
      <c r="D45" s="39">
        <v>2</v>
      </c>
      <c r="E45" s="39" t="s">
        <v>45</v>
      </c>
      <c r="H45" s="48">
        <f t="shared" si="8"/>
        <v>55.476</v>
      </c>
      <c r="I45" s="48">
        <f t="shared" si="9"/>
        <v>11.0952</v>
      </c>
    </row>
    <row r="46" spans="1:9" s="26" customFormat="1" ht="15.75" thickBot="1">
      <c r="A46" s="39">
        <v>1137</v>
      </c>
      <c r="B46" s="39" t="s">
        <v>13</v>
      </c>
      <c r="C46" s="39">
        <v>1.189</v>
      </c>
      <c r="D46" s="39">
        <v>2</v>
      </c>
      <c r="E46" s="39" t="s">
        <v>45</v>
      </c>
      <c r="H46" s="48">
        <f t="shared" si="8"/>
        <v>42.804</v>
      </c>
      <c r="I46" s="48">
        <f t="shared" si="9"/>
        <v>8.5608</v>
      </c>
    </row>
    <row r="47" spans="1:9" s="26" customFormat="1" ht="15.75" thickBot="1">
      <c r="A47" s="39">
        <v>1138</v>
      </c>
      <c r="B47" s="39" t="s">
        <v>13</v>
      </c>
      <c r="C47" s="39">
        <v>2.229</v>
      </c>
      <c r="D47" s="39">
        <v>5</v>
      </c>
      <c r="E47" s="39" t="s">
        <v>45</v>
      </c>
      <c r="H47" s="48">
        <f t="shared" si="8"/>
        <v>80.244</v>
      </c>
      <c r="I47" s="48">
        <f t="shared" si="9"/>
        <v>16.0488</v>
      </c>
    </row>
    <row r="48" spans="1:9" s="26" customFormat="1" ht="15.75" thickBot="1">
      <c r="A48" s="39">
        <v>1139</v>
      </c>
      <c r="B48" s="39" t="s">
        <v>13</v>
      </c>
      <c r="C48" s="39">
        <v>3.243</v>
      </c>
      <c r="D48" s="39">
        <v>5</v>
      </c>
      <c r="E48" s="39" t="s">
        <v>45</v>
      </c>
      <c r="H48" s="48">
        <f t="shared" si="8"/>
        <v>116.74799999999999</v>
      </c>
      <c r="I48" s="48">
        <f t="shared" si="9"/>
        <v>23.3496</v>
      </c>
    </row>
    <row r="49" spans="1:9" s="26" customFormat="1" ht="15.75" thickBot="1">
      <c r="A49" s="39">
        <v>1140</v>
      </c>
      <c r="B49" s="39" t="s">
        <v>13</v>
      </c>
      <c r="C49" s="39">
        <v>0.977</v>
      </c>
      <c r="D49" s="39">
        <v>5</v>
      </c>
      <c r="E49" s="39" t="s">
        <v>45</v>
      </c>
      <c r="H49" s="48">
        <f t="shared" si="8"/>
        <v>35.172</v>
      </c>
      <c r="I49" s="48">
        <f t="shared" si="9"/>
        <v>7.0344</v>
      </c>
    </row>
    <row r="50" spans="1:9" s="26" customFormat="1" ht="15.75" thickBot="1">
      <c r="A50" s="39">
        <v>1146</v>
      </c>
      <c r="B50" s="39" t="s">
        <v>13</v>
      </c>
      <c r="C50" s="39">
        <v>1.568</v>
      </c>
      <c r="D50" s="39">
        <v>2</v>
      </c>
      <c r="E50" s="39" t="s">
        <v>45</v>
      </c>
      <c r="H50" s="48">
        <f t="shared" si="8"/>
        <v>56.448</v>
      </c>
      <c r="I50" s="48">
        <f t="shared" si="9"/>
        <v>11.2896</v>
      </c>
    </row>
    <row r="51" spans="1:9" s="26" customFormat="1" ht="15.75" thickBot="1">
      <c r="A51" s="39">
        <v>1147</v>
      </c>
      <c r="B51" s="39" t="s">
        <v>13</v>
      </c>
      <c r="C51" s="39">
        <v>2.584</v>
      </c>
      <c r="D51" s="39">
        <v>2</v>
      </c>
      <c r="E51" s="39" t="s">
        <v>45</v>
      </c>
      <c r="H51" s="48">
        <f t="shared" si="8"/>
        <v>93.024</v>
      </c>
      <c r="I51" s="48">
        <f t="shared" si="9"/>
        <v>18.6048</v>
      </c>
    </row>
    <row r="52" spans="1:9" s="26" customFormat="1" ht="15.75" thickBot="1">
      <c r="A52" s="39">
        <v>1148</v>
      </c>
      <c r="B52" s="39" t="s">
        <v>13</v>
      </c>
      <c r="C52" s="39">
        <v>3.746</v>
      </c>
      <c r="D52" s="39">
        <v>2</v>
      </c>
      <c r="E52" s="39" t="s">
        <v>45</v>
      </c>
      <c r="H52" s="48">
        <f t="shared" si="8"/>
        <v>134.856</v>
      </c>
      <c r="I52" s="48">
        <f t="shared" si="9"/>
        <v>26.9712</v>
      </c>
    </row>
    <row r="53" spans="1:9" s="26" customFormat="1" ht="15.75" thickBot="1">
      <c r="A53" s="39">
        <v>2186</v>
      </c>
      <c r="B53" s="39" t="s">
        <v>13</v>
      </c>
      <c r="C53" s="39">
        <v>75.975</v>
      </c>
      <c r="D53" s="39">
        <v>3</v>
      </c>
      <c r="E53" s="39" t="s">
        <v>37</v>
      </c>
      <c r="H53" s="48">
        <f t="shared" si="8"/>
        <v>2735.1</v>
      </c>
      <c r="I53" s="48">
        <f t="shared" si="9"/>
        <v>547.02</v>
      </c>
    </row>
    <row r="54" spans="1:9" s="26" customFormat="1" ht="15.75" thickBot="1">
      <c r="A54" s="39">
        <v>2193</v>
      </c>
      <c r="B54" s="39" t="s">
        <v>13</v>
      </c>
      <c r="C54" s="39">
        <v>18.157</v>
      </c>
      <c r="D54" s="39">
        <v>3</v>
      </c>
      <c r="E54" s="39" t="s">
        <v>37</v>
      </c>
      <c r="H54" s="48">
        <f t="shared" si="8"/>
        <v>653.652</v>
      </c>
      <c r="I54" s="48">
        <f t="shared" si="9"/>
        <v>130.7304</v>
      </c>
    </row>
    <row r="55" spans="1:9" s="26" customFormat="1" ht="30.75" thickBot="1">
      <c r="A55" s="39">
        <v>2194</v>
      </c>
      <c r="B55" s="39" t="s">
        <v>16</v>
      </c>
      <c r="C55" s="39">
        <v>9.316</v>
      </c>
      <c r="D55" s="39">
        <v>3</v>
      </c>
      <c r="E55" s="39" t="s">
        <v>37</v>
      </c>
      <c r="H55" s="48">
        <f t="shared" si="8"/>
        <v>335.37600000000003</v>
      </c>
      <c r="I55" s="48">
        <f t="shared" si="9"/>
        <v>67.07520000000001</v>
      </c>
    </row>
    <row r="56" spans="1:9" s="26" customFormat="1" ht="30.75" thickBot="1">
      <c r="A56" s="39">
        <v>2215</v>
      </c>
      <c r="B56" s="39" t="s">
        <v>16</v>
      </c>
      <c r="C56" s="39">
        <v>14.045</v>
      </c>
      <c r="D56" s="39">
        <v>3</v>
      </c>
      <c r="E56" s="39" t="s">
        <v>37</v>
      </c>
      <c r="H56" s="48">
        <f t="shared" si="8"/>
        <v>505.62</v>
      </c>
      <c r="I56" s="48">
        <f t="shared" si="9"/>
        <v>101.124</v>
      </c>
    </row>
    <row r="57" spans="1:9" s="26" customFormat="1" ht="15.75" thickBot="1">
      <c r="A57" s="39">
        <v>12017</v>
      </c>
      <c r="B57" s="39" t="s">
        <v>13</v>
      </c>
      <c r="C57" s="39">
        <v>2.787</v>
      </c>
      <c r="D57" s="39">
        <v>3</v>
      </c>
      <c r="E57" s="39" t="s">
        <v>81</v>
      </c>
      <c r="H57" s="48">
        <f t="shared" si="8"/>
        <v>100.332</v>
      </c>
      <c r="I57" s="48">
        <f t="shared" si="9"/>
        <v>20.0664</v>
      </c>
    </row>
    <row r="58" spans="1:9" s="26" customFormat="1" ht="30.75" thickBot="1">
      <c r="A58" s="39">
        <v>13010</v>
      </c>
      <c r="B58" s="39" t="s">
        <v>16</v>
      </c>
      <c r="C58" s="39">
        <v>1.091</v>
      </c>
      <c r="D58" s="39">
        <v>3</v>
      </c>
      <c r="E58" s="39" t="s">
        <v>82</v>
      </c>
      <c r="H58" s="48">
        <f t="shared" si="8"/>
        <v>39.275999999999996</v>
      </c>
      <c r="I58" s="48">
        <f t="shared" si="9"/>
        <v>7.8552</v>
      </c>
    </row>
    <row r="59" spans="1:9" s="26" customFormat="1" ht="30.75" thickBot="1">
      <c r="A59" s="39">
        <v>13012</v>
      </c>
      <c r="B59" s="39" t="s">
        <v>16</v>
      </c>
      <c r="C59" s="39">
        <v>1.405</v>
      </c>
      <c r="D59" s="39">
        <v>3</v>
      </c>
      <c r="E59" s="39" t="s">
        <v>82</v>
      </c>
      <c r="H59" s="48">
        <f t="shared" si="8"/>
        <v>50.58</v>
      </c>
      <c r="I59" s="48">
        <f t="shared" si="9"/>
        <v>10.116</v>
      </c>
    </row>
    <row r="60" spans="1:9" s="26" customFormat="1" ht="30.75" thickBot="1">
      <c r="A60" s="39">
        <v>13013</v>
      </c>
      <c r="B60" s="39" t="s">
        <v>16</v>
      </c>
      <c r="C60" s="39">
        <v>0.514</v>
      </c>
      <c r="D60" s="39">
        <v>3</v>
      </c>
      <c r="E60" s="39" t="s">
        <v>82</v>
      </c>
      <c r="H60" s="48">
        <f t="shared" si="8"/>
        <v>18.504</v>
      </c>
      <c r="I60" s="48">
        <f t="shared" si="9"/>
        <v>3.7008</v>
      </c>
    </row>
    <row r="61" spans="1:9" s="26" customFormat="1" ht="30.75" thickBot="1">
      <c r="A61" s="39">
        <v>13019</v>
      </c>
      <c r="B61" s="39" t="s">
        <v>16</v>
      </c>
      <c r="C61" s="39">
        <v>0.849</v>
      </c>
      <c r="D61" s="39">
        <v>3</v>
      </c>
      <c r="E61" s="39" t="s">
        <v>82</v>
      </c>
      <c r="H61" s="48">
        <f t="shared" si="8"/>
        <v>30.564</v>
      </c>
      <c r="I61" s="48">
        <f t="shared" si="9"/>
        <v>6.1128</v>
      </c>
    </row>
    <row r="62" spans="1:9" s="26" customFormat="1" ht="30.75" thickBot="1">
      <c r="A62" s="39">
        <v>13062</v>
      </c>
      <c r="B62" s="39" t="s">
        <v>16</v>
      </c>
      <c r="C62" s="39">
        <v>1.029</v>
      </c>
      <c r="D62" s="39">
        <v>3</v>
      </c>
      <c r="E62" s="39" t="s">
        <v>82</v>
      </c>
      <c r="H62" s="48">
        <f t="shared" si="8"/>
        <v>37.044</v>
      </c>
      <c r="I62" s="48">
        <f t="shared" si="9"/>
        <v>7.408799999999999</v>
      </c>
    </row>
    <row r="63" spans="1:9" s="26" customFormat="1" ht="15.75" thickBot="1">
      <c r="A63" s="39">
        <v>17006</v>
      </c>
      <c r="B63" s="39" t="s">
        <v>13</v>
      </c>
      <c r="C63" s="39">
        <v>1.855</v>
      </c>
      <c r="D63" s="39">
        <v>3</v>
      </c>
      <c r="E63" s="39" t="s">
        <v>83</v>
      </c>
      <c r="H63" s="48">
        <f t="shared" si="8"/>
        <v>66.78</v>
      </c>
      <c r="I63" s="48">
        <f t="shared" si="9"/>
        <v>13.356</v>
      </c>
    </row>
    <row r="64" spans="1:9" s="26" customFormat="1" ht="15.75" thickBot="1">
      <c r="A64" s="39">
        <v>17024</v>
      </c>
      <c r="B64" s="39" t="s">
        <v>13</v>
      </c>
      <c r="C64" s="39">
        <v>1.615</v>
      </c>
      <c r="D64" s="39">
        <v>3</v>
      </c>
      <c r="E64" s="39" t="s">
        <v>83</v>
      </c>
      <c r="H64" s="48">
        <f t="shared" si="8"/>
        <v>58.14</v>
      </c>
      <c r="I64" s="48">
        <f t="shared" si="9"/>
        <v>11.628</v>
      </c>
    </row>
    <row r="65" spans="1:9" s="26" customFormat="1" ht="15.75" thickBot="1">
      <c r="A65" s="39">
        <v>17032</v>
      </c>
      <c r="B65" s="39" t="s">
        <v>13</v>
      </c>
      <c r="C65" s="39">
        <v>0.749</v>
      </c>
      <c r="D65" s="39">
        <v>3</v>
      </c>
      <c r="E65" s="39" t="s">
        <v>83</v>
      </c>
      <c r="H65" s="48">
        <f t="shared" si="8"/>
        <v>26.964</v>
      </c>
      <c r="I65" s="48">
        <f t="shared" si="9"/>
        <v>5.3928</v>
      </c>
    </row>
    <row r="66" spans="1:9" s="26" customFormat="1" ht="15.75" thickBot="1">
      <c r="A66" s="39">
        <v>17048</v>
      </c>
      <c r="B66" s="39" t="s">
        <v>13</v>
      </c>
      <c r="C66" s="39">
        <v>2.424</v>
      </c>
      <c r="D66" s="39">
        <v>3</v>
      </c>
      <c r="E66" s="39" t="s">
        <v>83</v>
      </c>
      <c r="H66" s="48">
        <f t="shared" si="8"/>
        <v>87.264</v>
      </c>
      <c r="I66" s="48">
        <f t="shared" si="9"/>
        <v>17.4528</v>
      </c>
    </row>
    <row r="67" spans="1:9" s="26" customFormat="1" ht="15.75" thickBot="1">
      <c r="A67" s="39">
        <v>17055</v>
      </c>
      <c r="B67" s="39" t="s">
        <v>13</v>
      </c>
      <c r="C67" s="39">
        <v>0.614</v>
      </c>
      <c r="D67" s="39">
        <v>3</v>
      </c>
      <c r="E67" s="39" t="s">
        <v>83</v>
      </c>
      <c r="H67" s="48">
        <f t="shared" si="8"/>
        <v>22.104</v>
      </c>
      <c r="I67" s="48">
        <f t="shared" si="9"/>
        <v>4.4208</v>
      </c>
    </row>
    <row r="68" spans="1:9" s="26" customFormat="1" ht="15.75" thickBot="1">
      <c r="A68" s="39">
        <v>17063</v>
      </c>
      <c r="B68" s="39" t="s">
        <v>13</v>
      </c>
      <c r="C68" s="39">
        <v>0.584</v>
      </c>
      <c r="D68" s="39">
        <v>3</v>
      </c>
      <c r="E68" s="39" t="s">
        <v>83</v>
      </c>
      <c r="H68" s="48">
        <f t="shared" si="8"/>
        <v>21.023999999999997</v>
      </c>
      <c r="I68" s="48">
        <f t="shared" si="9"/>
        <v>4.2048</v>
      </c>
    </row>
    <row r="69" spans="1:9" s="26" customFormat="1" ht="15.75" thickBot="1">
      <c r="A69" s="39">
        <v>17064</v>
      </c>
      <c r="B69" s="39" t="s">
        <v>13</v>
      </c>
      <c r="C69" s="39">
        <v>0.849</v>
      </c>
      <c r="D69" s="39">
        <v>3</v>
      </c>
      <c r="E69" s="39" t="s">
        <v>83</v>
      </c>
      <c r="H69" s="48">
        <f t="shared" si="8"/>
        <v>30.564</v>
      </c>
      <c r="I69" s="48">
        <f t="shared" si="9"/>
        <v>6.1128</v>
      </c>
    </row>
    <row r="70" spans="1:9" s="26" customFormat="1" ht="15.75" thickBot="1">
      <c r="A70" s="39">
        <v>17068</v>
      </c>
      <c r="B70" s="39" t="s">
        <v>13</v>
      </c>
      <c r="C70" s="39">
        <v>1.834</v>
      </c>
      <c r="D70" s="39">
        <v>3</v>
      </c>
      <c r="E70" s="39" t="s">
        <v>83</v>
      </c>
      <c r="H70" s="48">
        <f t="shared" si="8"/>
        <v>66.024</v>
      </c>
      <c r="I70" s="48">
        <f t="shared" si="9"/>
        <v>13.2048</v>
      </c>
    </row>
    <row r="71" spans="1:9" s="26" customFormat="1" ht="15.75" thickBot="1">
      <c r="A71" s="39">
        <v>17069</v>
      </c>
      <c r="B71" s="39" t="s">
        <v>13</v>
      </c>
      <c r="C71" s="39">
        <v>1.741</v>
      </c>
      <c r="D71" s="39">
        <v>3</v>
      </c>
      <c r="E71" s="39" t="s">
        <v>83</v>
      </c>
      <c r="H71" s="48">
        <f t="shared" si="8"/>
        <v>62.676</v>
      </c>
      <c r="I71" s="48">
        <f t="shared" si="9"/>
        <v>12.535200000000001</v>
      </c>
    </row>
    <row r="72" spans="1:9" s="26" customFormat="1" ht="15.75" thickBot="1">
      <c r="A72" s="39">
        <v>17070</v>
      </c>
      <c r="B72" s="39" t="s">
        <v>13</v>
      </c>
      <c r="C72" s="39">
        <v>1.284</v>
      </c>
      <c r="D72" s="39">
        <v>3</v>
      </c>
      <c r="E72" s="39" t="s">
        <v>83</v>
      </c>
      <c r="H72" s="48">
        <f t="shared" si="8"/>
        <v>46.224000000000004</v>
      </c>
      <c r="I72" s="48">
        <f t="shared" si="9"/>
        <v>9.2448</v>
      </c>
    </row>
    <row r="73" spans="1:9" s="26" customFormat="1" ht="45.75" thickBot="1">
      <c r="A73" s="41">
        <v>19001</v>
      </c>
      <c r="B73" s="42" t="s">
        <v>79</v>
      </c>
      <c r="C73" s="42">
        <v>49.999</v>
      </c>
      <c r="D73" s="42">
        <v>3</v>
      </c>
      <c r="E73" s="42" t="s">
        <v>43</v>
      </c>
      <c r="H73" s="48">
        <f t="shared" si="8"/>
        <v>1799.9640000000002</v>
      </c>
      <c r="I73" s="48">
        <f t="shared" si="9"/>
        <v>359.99280000000005</v>
      </c>
    </row>
    <row r="74" spans="1:9" s="26" customFormat="1" ht="15.75" thickBot="1">
      <c r="A74" s="39">
        <v>50016</v>
      </c>
      <c r="B74" s="39" t="s">
        <v>13</v>
      </c>
      <c r="C74" s="39">
        <v>2.284</v>
      </c>
      <c r="D74" s="39">
        <v>2</v>
      </c>
      <c r="E74" s="39" t="s">
        <v>80</v>
      </c>
      <c r="H74" s="48">
        <f t="shared" si="8"/>
        <v>82.22399999999999</v>
      </c>
      <c r="I74" s="48">
        <f t="shared" si="9"/>
        <v>16.4448</v>
      </c>
    </row>
    <row r="75" spans="1:9" s="26" customFormat="1" ht="15.75" thickBot="1">
      <c r="A75" s="39">
        <v>53002</v>
      </c>
      <c r="B75" s="39" t="s">
        <v>13</v>
      </c>
      <c r="C75" s="39">
        <v>1.909</v>
      </c>
      <c r="D75" s="39">
        <v>2</v>
      </c>
      <c r="E75" s="39" t="s">
        <v>80</v>
      </c>
      <c r="H75" s="48">
        <f t="shared" si="8"/>
        <v>68.724</v>
      </c>
      <c r="I75" s="48">
        <f t="shared" si="9"/>
        <v>13.7448</v>
      </c>
    </row>
    <row r="76" spans="1:9" s="26" customFormat="1" ht="45.75" thickBot="1">
      <c r="A76" s="44">
        <v>20008</v>
      </c>
      <c r="B76" s="42" t="s">
        <v>79</v>
      </c>
      <c r="C76" s="42">
        <v>101.557</v>
      </c>
      <c r="D76" s="45">
        <v>3</v>
      </c>
      <c r="E76" s="42" t="s">
        <v>44</v>
      </c>
      <c r="H76" s="48">
        <f t="shared" si="8"/>
        <v>3656.052</v>
      </c>
      <c r="I76" s="48">
        <f t="shared" si="9"/>
        <v>731.2104</v>
      </c>
    </row>
    <row r="77" spans="1:5" s="26" customFormat="1" ht="19.5" thickBot="1">
      <c r="A77" s="1"/>
      <c r="B77" s="1"/>
      <c r="C77" s="43">
        <f>SUM(C28:C76)</f>
        <v>348.347</v>
      </c>
      <c r="D77" s="3"/>
      <c r="E77" s="3"/>
    </row>
    <row r="78" spans="1:5" ht="15.75" thickBot="1">
      <c r="A78" s="1"/>
      <c r="B78" s="1"/>
      <c r="C78" s="5"/>
      <c r="D78" s="3"/>
      <c r="E78" s="3"/>
    </row>
    <row r="79" spans="1:9" ht="19.5" thickBot="1">
      <c r="A79" s="51" t="s">
        <v>4</v>
      </c>
      <c r="B79" s="52"/>
      <c r="C79" s="52"/>
      <c r="D79" s="52"/>
      <c r="E79" s="52"/>
      <c r="H79" s="15">
        <v>36</v>
      </c>
      <c r="I79" s="47">
        <v>0.2</v>
      </c>
    </row>
    <row r="80" spans="1:9" ht="24" customHeight="1">
      <c r="A80" s="7" t="s">
        <v>8</v>
      </c>
      <c r="B80" s="7" t="s">
        <v>9</v>
      </c>
      <c r="C80" s="8" t="s">
        <v>10</v>
      </c>
      <c r="D80" s="8" t="s">
        <v>11</v>
      </c>
      <c r="E80" s="8" t="s">
        <v>12</v>
      </c>
      <c r="H80" s="40" t="s">
        <v>84</v>
      </c>
      <c r="I80" s="23" t="s">
        <v>85</v>
      </c>
    </row>
    <row r="81" spans="1:9" ht="39.75" customHeight="1" thickBot="1">
      <c r="A81" s="22" t="s">
        <v>32</v>
      </c>
      <c r="B81" s="22" t="s">
        <v>13</v>
      </c>
      <c r="C81" s="27">
        <v>12.287</v>
      </c>
      <c r="D81" s="24" t="s">
        <v>29</v>
      </c>
      <c r="E81" s="24" t="s">
        <v>35</v>
      </c>
      <c r="H81" s="48">
        <f>$H$5*C81</f>
        <v>442.33200000000005</v>
      </c>
      <c r="I81" s="48">
        <f>(36*20%)*C81</f>
        <v>88.46640000000001</v>
      </c>
    </row>
    <row r="82" spans="1:5" s="26" customFormat="1" ht="19.5" thickBot="1">
      <c r="A82" s="1"/>
      <c r="B82" s="1"/>
      <c r="C82" s="9">
        <f>SUM(C81:C81)</f>
        <v>12.287</v>
      </c>
      <c r="D82" s="3"/>
      <c r="E82" s="3"/>
    </row>
    <row r="83" ht="15" thickBot="1">
      <c r="C83" s="5"/>
    </row>
    <row r="84" spans="1:9" ht="19.5" thickBot="1">
      <c r="A84" s="51" t="s">
        <v>5</v>
      </c>
      <c r="B84" s="52"/>
      <c r="C84" s="52"/>
      <c r="D84" s="52"/>
      <c r="E84" s="52"/>
      <c r="H84" s="15">
        <v>36</v>
      </c>
      <c r="I84" s="47">
        <v>0.2</v>
      </c>
    </row>
    <row r="85" spans="1:9" ht="57">
      <c r="A85" s="7" t="s">
        <v>8</v>
      </c>
      <c r="B85" s="7" t="s">
        <v>9</v>
      </c>
      <c r="C85" s="8" t="s">
        <v>10</v>
      </c>
      <c r="D85" s="8" t="s">
        <v>11</v>
      </c>
      <c r="E85" s="8" t="s">
        <v>12</v>
      </c>
      <c r="H85" s="40" t="s">
        <v>84</v>
      </c>
      <c r="I85" s="23" t="s">
        <v>85</v>
      </c>
    </row>
    <row r="86" spans="1:9" ht="15.75" thickBot="1">
      <c r="A86" s="35">
        <v>201031</v>
      </c>
      <c r="B86" s="35" t="s">
        <v>13</v>
      </c>
      <c r="C86" s="36">
        <v>7.419</v>
      </c>
      <c r="D86" s="37" t="s">
        <v>17</v>
      </c>
      <c r="E86" s="37" t="s">
        <v>28</v>
      </c>
      <c r="H86" s="48">
        <f>$H$5*C86</f>
        <v>267.084</v>
      </c>
      <c r="I86" s="48">
        <f>(36*20%)*C86</f>
        <v>53.416799999999995</v>
      </c>
    </row>
    <row r="87" spans="1:9" s="26" customFormat="1" ht="30">
      <c r="A87" s="22">
        <v>103010</v>
      </c>
      <c r="B87" s="22" t="s">
        <v>16</v>
      </c>
      <c r="C87" s="27">
        <v>2.49</v>
      </c>
      <c r="D87" s="24" t="s">
        <v>17</v>
      </c>
      <c r="E87" s="24" t="s">
        <v>28</v>
      </c>
      <c r="H87" s="48">
        <f aca="true" t="shared" si="10" ref="H87:H96">$H$5*C87</f>
        <v>89.64000000000001</v>
      </c>
      <c r="I87" s="48">
        <f aca="true" t="shared" si="11" ref="I87:I96">(36*20%)*C87</f>
        <v>17.928</v>
      </c>
    </row>
    <row r="88" spans="1:9" s="26" customFormat="1" ht="30">
      <c r="A88" s="22">
        <v>104004</v>
      </c>
      <c r="B88" s="22" t="s">
        <v>16</v>
      </c>
      <c r="C88" s="27">
        <v>3.239</v>
      </c>
      <c r="D88" s="24" t="s">
        <v>17</v>
      </c>
      <c r="E88" s="24" t="s">
        <v>28</v>
      </c>
      <c r="H88" s="48">
        <f t="shared" si="10"/>
        <v>116.604</v>
      </c>
      <c r="I88" s="48">
        <f t="shared" si="11"/>
        <v>23.3208</v>
      </c>
    </row>
    <row r="89" spans="1:9" s="26" customFormat="1" ht="30">
      <c r="A89" s="22">
        <v>104007</v>
      </c>
      <c r="B89" s="22" t="s">
        <v>16</v>
      </c>
      <c r="C89" s="27">
        <v>2.939</v>
      </c>
      <c r="D89" s="24" t="s">
        <v>17</v>
      </c>
      <c r="E89" s="24" t="s">
        <v>28</v>
      </c>
      <c r="H89" s="48">
        <f t="shared" si="10"/>
        <v>105.804</v>
      </c>
      <c r="I89" s="48">
        <f t="shared" si="11"/>
        <v>21.160800000000002</v>
      </c>
    </row>
    <row r="90" spans="1:9" s="26" customFormat="1" ht="30.75" thickBot="1">
      <c r="A90" s="22">
        <v>201028</v>
      </c>
      <c r="B90" s="22" t="s">
        <v>16</v>
      </c>
      <c r="C90" s="27">
        <v>1.31</v>
      </c>
      <c r="D90" s="24" t="s">
        <v>17</v>
      </c>
      <c r="E90" s="24" t="s">
        <v>28</v>
      </c>
      <c r="H90" s="48">
        <f t="shared" si="10"/>
        <v>47.160000000000004</v>
      </c>
      <c r="I90" s="48">
        <f t="shared" si="11"/>
        <v>9.432</v>
      </c>
    </row>
    <row r="91" spans="1:9" s="26" customFormat="1" ht="30.75" thickBot="1">
      <c r="A91" s="22">
        <v>201029</v>
      </c>
      <c r="B91" s="22" t="s">
        <v>16</v>
      </c>
      <c r="C91" s="27">
        <v>1.329</v>
      </c>
      <c r="D91" s="24" t="s">
        <v>17</v>
      </c>
      <c r="E91" s="24" t="s">
        <v>28</v>
      </c>
      <c r="G91" s="33" t="e">
        <f>SUM(G28:G33)</f>
        <v>#REF!</v>
      </c>
      <c r="H91" s="48">
        <f t="shared" si="10"/>
        <v>47.844</v>
      </c>
      <c r="I91" s="48">
        <f t="shared" si="11"/>
        <v>9.5688</v>
      </c>
    </row>
    <row r="92" spans="1:9" s="26" customFormat="1" ht="31.5" customHeight="1">
      <c r="A92" s="22">
        <v>304041</v>
      </c>
      <c r="B92" s="22" t="s">
        <v>13</v>
      </c>
      <c r="C92" s="27">
        <v>2.099</v>
      </c>
      <c r="D92" s="24" t="s">
        <v>29</v>
      </c>
      <c r="E92" s="24" t="s">
        <v>65</v>
      </c>
      <c r="H92" s="48">
        <f t="shared" si="10"/>
        <v>75.56400000000001</v>
      </c>
      <c r="I92" s="48">
        <f t="shared" si="11"/>
        <v>15.112800000000002</v>
      </c>
    </row>
    <row r="93" spans="1:9" s="26" customFormat="1" ht="15">
      <c r="A93" s="22">
        <v>406022</v>
      </c>
      <c r="B93" s="22" t="s">
        <v>13</v>
      </c>
      <c r="C93" s="27">
        <v>1.169</v>
      </c>
      <c r="D93" s="24" t="s">
        <v>36</v>
      </c>
      <c r="E93" s="24" t="s">
        <v>66</v>
      </c>
      <c r="F93" s="25">
        <v>22</v>
      </c>
      <c r="G93" s="25" t="e">
        <f>10%*$F$7*#REF!</f>
        <v>#REF!</v>
      </c>
      <c r="H93" s="48">
        <f t="shared" si="10"/>
        <v>42.084</v>
      </c>
      <c r="I93" s="48">
        <f t="shared" si="11"/>
        <v>8.4168</v>
      </c>
    </row>
    <row r="94" spans="1:9" s="26" customFormat="1" ht="15">
      <c r="A94" s="22">
        <v>406029</v>
      </c>
      <c r="B94" s="22" t="s">
        <v>13</v>
      </c>
      <c r="C94" s="27">
        <v>4.18</v>
      </c>
      <c r="D94" s="24" t="s">
        <v>36</v>
      </c>
      <c r="E94" s="24" t="s">
        <v>66</v>
      </c>
      <c r="F94" s="25">
        <v>22</v>
      </c>
      <c r="G94" s="25" t="e">
        <f>10%*$F$7*#REF!</f>
        <v>#REF!</v>
      </c>
      <c r="H94" s="48">
        <f t="shared" si="10"/>
        <v>150.48</v>
      </c>
      <c r="I94" s="48">
        <f t="shared" si="11"/>
        <v>30.096</v>
      </c>
    </row>
    <row r="95" spans="1:9" s="26" customFormat="1" ht="15">
      <c r="A95" s="22">
        <v>407022</v>
      </c>
      <c r="B95" s="22" t="s">
        <v>13</v>
      </c>
      <c r="C95" s="27">
        <v>1.563</v>
      </c>
      <c r="D95" s="24" t="s">
        <v>36</v>
      </c>
      <c r="E95" s="24" t="s">
        <v>66</v>
      </c>
      <c r="F95" s="25">
        <v>22</v>
      </c>
      <c r="G95" s="25">
        <f>10%*$F$7*C81</f>
        <v>36.861000000000004</v>
      </c>
      <c r="H95" s="48">
        <f t="shared" si="10"/>
        <v>56.268</v>
      </c>
      <c r="I95" s="48">
        <f t="shared" si="11"/>
        <v>11.2536</v>
      </c>
    </row>
    <row r="96" spans="1:9" s="26" customFormat="1" ht="15.75" thickBot="1">
      <c r="A96" s="22">
        <v>503027</v>
      </c>
      <c r="B96" s="22" t="s">
        <v>13</v>
      </c>
      <c r="C96" s="27">
        <v>1.376</v>
      </c>
      <c r="D96" s="24" t="s">
        <v>36</v>
      </c>
      <c r="E96" s="24" t="s">
        <v>67</v>
      </c>
      <c r="F96" s="25">
        <v>22</v>
      </c>
      <c r="G96" s="25" t="e">
        <f>10%*$F$7*#REF!</f>
        <v>#REF!</v>
      </c>
      <c r="H96" s="48">
        <f t="shared" si="10"/>
        <v>49.535999999999994</v>
      </c>
      <c r="I96" s="48">
        <f t="shared" si="11"/>
        <v>9.9072</v>
      </c>
    </row>
    <row r="97" spans="1:7" s="26" customFormat="1" ht="19.5" thickBot="1">
      <c r="A97"/>
      <c r="B97"/>
      <c r="C97" s="9">
        <f>SUM(C86:C96)</f>
        <v>29.113</v>
      </c>
      <c r="D97"/>
      <c r="E97"/>
      <c r="F97" s="25">
        <v>22</v>
      </c>
      <c r="G97" s="25" t="e">
        <f>10%*$F$7*#REF!</f>
        <v>#REF!</v>
      </c>
    </row>
    <row r="98" ht="15" thickBot="1">
      <c r="C98" s="5"/>
    </row>
    <row r="99" spans="1:9" ht="15" customHeight="1" thickBot="1">
      <c r="A99" s="51" t="s">
        <v>6</v>
      </c>
      <c r="B99" s="52"/>
      <c r="C99" s="52"/>
      <c r="D99" s="52"/>
      <c r="E99" s="52"/>
      <c r="F99" s="19"/>
      <c r="G99" s="20"/>
      <c r="H99" s="15">
        <v>36</v>
      </c>
      <c r="I99" s="47">
        <v>0.2</v>
      </c>
    </row>
    <row r="100" spans="1:9" ht="40.5" customHeight="1">
      <c r="A100" s="7" t="s">
        <v>8</v>
      </c>
      <c r="B100" s="7" t="s">
        <v>9</v>
      </c>
      <c r="C100" s="8" t="s">
        <v>10</v>
      </c>
      <c r="D100" s="8" t="s">
        <v>11</v>
      </c>
      <c r="E100" s="8" t="s">
        <v>12</v>
      </c>
      <c r="F100" s="11" t="s">
        <v>75</v>
      </c>
      <c r="G100" s="12" t="s">
        <v>76</v>
      </c>
      <c r="H100" s="40" t="s">
        <v>84</v>
      </c>
      <c r="I100" s="23" t="s">
        <v>85</v>
      </c>
    </row>
    <row r="101" spans="1:9" ht="15">
      <c r="A101" s="22">
        <v>539014</v>
      </c>
      <c r="B101" s="22" t="s">
        <v>13</v>
      </c>
      <c r="C101" s="27">
        <v>24.265</v>
      </c>
      <c r="D101" s="24" t="s">
        <v>29</v>
      </c>
      <c r="E101" s="24" t="s">
        <v>38</v>
      </c>
      <c r="F101" s="15">
        <v>30</v>
      </c>
      <c r="G101" s="16" t="e">
        <f>10%*$F$7*#REF!</f>
        <v>#REF!</v>
      </c>
      <c r="H101" s="48">
        <f>$H$5*C101</f>
        <v>873.54</v>
      </c>
      <c r="I101" s="48">
        <f>(36*20%)*C101</f>
        <v>174.708</v>
      </c>
    </row>
    <row r="102" spans="1:9" s="26" customFormat="1" ht="15">
      <c r="A102" s="22">
        <v>539020</v>
      </c>
      <c r="B102" s="22" t="s">
        <v>13</v>
      </c>
      <c r="C102" s="27">
        <v>21.245</v>
      </c>
      <c r="D102" s="24" t="s">
        <v>29</v>
      </c>
      <c r="E102" s="24" t="s">
        <v>38</v>
      </c>
      <c r="F102" s="25">
        <v>30</v>
      </c>
      <c r="G102" s="32" t="e">
        <f>10%*$F$7*#REF!</f>
        <v>#REF!</v>
      </c>
      <c r="H102" s="48">
        <f aca="true" t="shared" si="12" ref="H102:H134">$H$5*C102</f>
        <v>764.82</v>
      </c>
      <c r="I102" s="48">
        <f aca="true" t="shared" si="13" ref="I102:I134">(36*20%)*C102</f>
        <v>152.964</v>
      </c>
    </row>
    <row r="103" spans="1:9" s="26" customFormat="1" ht="15">
      <c r="A103" s="22">
        <v>539022</v>
      </c>
      <c r="B103" s="22" t="s">
        <v>13</v>
      </c>
      <c r="C103" s="27">
        <v>5.68</v>
      </c>
      <c r="D103" s="24" t="s">
        <v>29</v>
      </c>
      <c r="E103" s="24" t="s">
        <v>38</v>
      </c>
      <c r="F103" s="25">
        <v>30</v>
      </c>
      <c r="G103" s="32">
        <f>10%*$F$7*C86</f>
        <v>22.256999999999998</v>
      </c>
      <c r="H103" s="48">
        <f t="shared" si="12"/>
        <v>204.48</v>
      </c>
      <c r="I103" s="48">
        <f t="shared" si="13"/>
        <v>40.896</v>
      </c>
    </row>
    <row r="104" spans="1:9" s="26" customFormat="1" ht="15">
      <c r="A104" s="22">
        <v>539024</v>
      </c>
      <c r="B104" s="22" t="s">
        <v>13</v>
      </c>
      <c r="C104" s="27">
        <v>7.06</v>
      </c>
      <c r="D104" s="24" t="s">
        <v>29</v>
      </c>
      <c r="E104" s="24" t="s">
        <v>38</v>
      </c>
      <c r="F104" s="25">
        <v>30</v>
      </c>
      <c r="G104" s="32" t="e">
        <f>10%*$F$7*#REF!</f>
        <v>#REF!</v>
      </c>
      <c r="H104" s="48">
        <f t="shared" si="12"/>
        <v>254.16</v>
      </c>
      <c r="I104" s="48">
        <f t="shared" si="13"/>
        <v>50.832</v>
      </c>
    </row>
    <row r="105" spans="1:9" s="26" customFormat="1" ht="15">
      <c r="A105" s="22">
        <v>549011</v>
      </c>
      <c r="B105" s="22" t="s">
        <v>13</v>
      </c>
      <c r="C105" s="27">
        <v>5.757</v>
      </c>
      <c r="D105" s="24" t="s">
        <v>17</v>
      </c>
      <c r="E105" s="24" t="s">
        <v>39</v>
      </c>
      <c r="F105" s="25">
        <v>30</v>
      </c>
      <c r="G105" s="32" t="e">
        <f>10%*$F$7*#REF!</f>
        <v>#REF!</v>
      </c>
      <c r="H105" s="48">
        <f t="shared" si="12"/>
        <v>207.25199999999998</v>
      </c>
      <c r="I105" s="48">
        <f t="shared" si="13"/>
        <v>41.4504</v>
      </c>
    </row>
    <row r="106" spans="1:9" s="26" customFormat="1" ht="15">
      <c r="A106" s="22">
        <v>553035</v>
      </c>
      <c r="B106" s="22" t="s">
        <v>13</v>
      </c>
      <c r="C106" s="27">
        <v>8.178</v>
      </c>
      <c r="D106" s="24" t="s">
        <v>14</v>
      </c>
      <c r="E106" s="24" t="s">
        <v>19</v>
      </c>
      <c r="F106" s="25">
        <v>30</v>
      </c>
      <c r="G106" s="32">
        <f>10%*$F$7*C87</f>
        <v>7.470000000000001</v>
      </c>
      <c r="H106" s="48">
        <f t="shared" si="12"/>
        <v>294.408</v>
      </c>
      <c r="I106" s="48">
        <f t="shared" si="13"/>
        <v>58.881600000000006</v>
      </c>
    </row>
    <row r="107" spans="1:9" s="26" customFormat="1" ht="15">
      <c r="A107" s="22">
        <v>553043</v>
      </c>
      <c r="B107" s="22" t="s">
        <v>13</v>
      </c>
      <c r="C107" s="27">
        <v>43.299</v>
      </c>
      <c r="D107" s="24" t="s">
        <v>14</v>
      </c>
      <c r="E107" s="24" t="s">
        <v>19</v>
      </c>
      <c r="F107" s="25">
        <v>30</v>
      </c>
      <c r="G107" s="32" t="e">
        <f>10%*$F$7*#REF!</f>
        <v>#REF!</v>
      </c>
      <c r="H107" s="48">
        <f t="shared" si="12"/>
        <v>1558.764</v>
      </c>
      <c r="I107" s="48">
        <f t="shared" si="13"/>
        <v>311.7528</v>
      </c>
    </row>
    <row r="108" spans="1:9" s="26" customFormat="1" ht="15">
      <c r="A108" s="22">
        <v>553044</v>
      </c>
      <c r="B108" s="22" t="s">
        <v>13</v>
      </c>
      <c r="C108" s="27">
        <v>97.856</v>
      </c>
      <c r="D108" s="24" t="s">
        <v>14</v>
      </c>
      <c r="E108" s="24" t="s">
        <v>19</v>
      </c>
      <c r="F108" s="25">
        <v>30</v>
      </c>
      <c r="G108" s="32">
        <f>10%*$F$7*C89</f>
        <v>8.817</v>
      </c>
      <c r="H108" s="48">
        <f t="shared" si="12"/>
        <v>3522.816</v>
      </c>
      <c r="I108" s="48">
        <f t="shared" si="13"/>
        <v>704.5631999999999</v>
      </c>
    </row>
    <row r="109" spans="1:9" s="26" customFormat="1" ht="15">
      <c r="A109" s="22">
        <v>555047</v>
      </c>
      <c r="B109" s="22" t="s">
        <v>13</v>
      </c>
      <c r="C109" s="27">
        <v>9.115</v>
      </c>
      <c r="D109" s="24" t="s">
        <v>17</v>
      </c>
      <c r="E109" s="24" t="s">
        <v>40</v>
      </c>
      <c r="F109" s="25">
        <v>30</v>
      </c>
      <c r="G109" s="25" t="e">
        <f>10%*$F$7*#REF!</f>
        <v>#REF!</v>
      </c>
      <c r="H109" s="48">
        <f t="shared" si="12"/>
        <v>328.14</v>
      </c>
      <c r="I109" s="48">
        <f t="shared" si="13"/>
        <v>65.628</v>
      </c>
    </row>
    <row r="110" spans="1:9" s="26" customFormat="1" ht="15">
      <c r="A110" s="22">
        <v>595005</v>
      </c>
      <c r="B110" s="22" t="s">
        <v>13</v>
      </c>
      <c r="C110" s="27">
        <v>20.158</v>
      </c>
      <c r="D110" s="24" t="s">
        <v>29</v>
      </c>
      <c r="E110" s="24" t="s">
        <v>41</v>
      </c>
      <c r="F110" s="25">
        <v>30</v>
      </c>
      <c r="G110" s="32">
        <f>10%*$F$7*C90</f>
        <v>3.93</v>
      </c>
      <c r="H110" s="48">
        <f t="shared" si="12"/>
        <v>725.6880000000001</v>
      </c>
      <c r="I110" s="48">
        <f t="shared" si="13"/>
        <v>145.13760000000002</v>
      </c>
    </row>
    <row r="111" spans="1:9" s="26" customFormat="1" ht="15.75" thickBot="1">
      <c r="A111" s="22">
        <v>603001</v>
      </c>
      <c r="B111" s="22" t="s">
        <v>13</v>
      </c>
      <c r="C111" s="27">
        <v>5</v>
      </c>
      <c r="D111" s="24" t="s">
        <v>14</v>
      </c>
      <c r="E111" s="24" t="s">
        <v>19</v>
      </c>
      <c r="F111" s="25">
        <v>30</v>
      </c>
      <c r="G111" s="32">
        <f>10%*$F$7*C95</f>
        <v>4.689</v>
      </c>
      <c r="H111" s="48">
        <f t="shared" si="12"/>
        <v>180</v>
      </c>
      <c r="I111" s="48">
        <f t="shared" si="13"/>
        <v>36</v>
      </c>
    </row>
    <row r="112" spans="1:9" s="26" customFormat="1" ht="15.75" thickBot="1">
      <c r="A112" s="28">
        <v>503023</v>
      </c>
      <c r="B112" s="28" t="s">
        <v>13</v>
      </c>
      <c r="C112" s="29">
        <v>1.175</v>
      </c>
      <c r="D112" s="30" t="s">
        <v>36</v>
      </c>
      <c r="E112" s="30" t="s">
        <v>42</v>
      </c>
      <c r="G112" s="33" t="e">
        <f>SUM(G101:G111)</f>
        <v>#REF!</v>
      </c>
      <c r="H112" s="48">
        <f t="shared" si="12"/>
        <v>42.300000000000004</v>
      </c>
      <c r="I112" s="48">
        <f t="shared" si="13"/>
        <v>8.46</v>
      </c>
    </row>
    <row r="113" spans="1:9" s="26" customFormat="1" ht="15">
      <c r="A113" s="22">
        <v>504023</v>
      </c>
      <c r="B113" s="22" t="s">
        <v>13</v>
      </c>
      <c r="C113" s="27">
        <v>2.087</v>
      </c>
      <c r="D113" s="24" t="s">
        <v>36</v>
      </c>
      <c r="E113" s="24" t="s">
        <v>42</v>
      </c>
      <c r="F113" s="25">
        <v>30</v>
      </c>
      <c r="G113" s="32">
        <f>10%*$F$7*C101</f>
        <v>72.795</v>
      </c>
      <c r="H113" s="48">
        <f t="shared" si="12"/>
        <v>75.132</v>
      </c>
      <c r="I113" s="48">
        <f t="shared" si="13"/>
        <v>15.026400000000002</v>
      </c>
    </row>
    <row r="114" spans="1:9" s="26" customFormat="1" ht="15">
      <c r="A114" s="22">
        <v>511017</v>
      </c>
      <c r="B114" s="22" t="s">
        <v>13</v>
      </c>
      <c r="C114" s="27">
        <v>2.372</v>
      </c>
      <c r="D114" s="24" t="s">
        <v>17</v>
      </c>
      <c r="E114" s="24" t="s">
        <v>68</v>
      </c>
      <c r="F114" s="25">
        <v>30</v>
      </c>
      <c r="G114" s="32">
        <f>10%*$F$7*C102</f>
        <v>63.735</v>
      </c>
      <c r="H114" s="48">
        <f t="shared" si="12"/>
        <v>85.392</v>
      </c>
      <c r="I114" s="48">
        <f t="shared" si="13"/>
        <v>17.0784</v>
      </c>
    </row>
    <row r="115" spans="1:9" s="26" customFormat="1" ht="15">
      <c r="A115" s="22">
        <v>537003</v>
      </c>
      <c r="B115" s="22" t="s">
        <v>13</v>
      </c>
      <c r="C115" s="27">
        <v>4.001</v>
      </c>
      <c r="D115" s="24" t="s">
        <v>17</v>
      </c>
      <c r="E115" s="24" t="s">
        <v>38</v>
      </c>
      <c r="F115" s="25">
        <v>30</v>
      </c>
      <c r="G115" s="32" t="e">
        <f>10%*$F$7*#REF!</f>
        <v>#REF!</v>
      </c>
      <c r="H115" s="48">
        <f t="shared" si="12"/>
        <v>144.036</v>
      </c>
      <c r="I115" s="48">
        <f t="shared" si="13"/>
        <v>28.8072</v>
      </c>
    </row>
    <row r="116" spans="1:9" s="26" customFormat="1" ht="15">
      <c r="A116" s="22">
        <v>539021</v>
      </c>
      <c r="B116" s="22" t="s">
        <v>13</v>
      </c>
      <c r="C116" s="27">
        <v>1.203</v>
      </c>
      <c r="D116" s="24" t="s">
        <v>29</v>
      </c>
      <c r="E116" s="24" t="s">
        <v>38</v>
      </c>
      <c r="F116" s="25">
        <v>30</v>
      </c>
      <c r="G116" s="32">
        <f>10%*$F$7*C109</f>
        <v>27.345</v>
      </c>
      <c r="H116" s="48">
        <f t="shared" si="12"/>
        <v>43.308</v>
      </c>
      <c r="I116" s="48">
        <f t="shared" si="13"/>
        <v>8.6616</v>
      </c>
    </row>
    <row r="117" spans="1:9" s="26" customFormat="1" ht="15">
      <c r="A117" s="22">
        <v>541025</v>
      </c>
      <c r="B117" s="22" t="s">
        <v>13</v>
      </c>
      <c r="C117" s="27">
        <v>2.05</v>
      </c>
      <c r="D117" s="24" t="s">
        <v>29</v>
      </c>
      <c r="E117" s="24" t="s">
        <v>38</v>
      </c>
      <c r="F117" s="25">
        <v>30</v>
      </c>
      <c r="G117" s="32" t="e">
        <f>10%*$F$7*#REF!</f>
        <v>#REF!</v>
      </c>
      <c r="H117" s="48">
        <f t="shared" si="12"/>
        <v>73.8</v>
      </c>
      <c r="I117" s="48">
        <f t="shared" si="13"/>
        <v>14.76</v>
      </c>
    </row>
    <row r="118" spans="1:9" s="26" customFormat="1" ht="15">
      <c r="A118" s="22">
        <v>543030</v>
      </c>
      <c r="B118" s="22" t="s">
        <v>13</v>
      </c>
      <c r="C118" s="27">
        <v>1.788</v>
      </c>
      <c r="D118" s="24" t="s">
        <v>29</v>
      </c>
      <c r="E118" s="24" t="s">
        <v>69</v>
      </c>
      <c r="F118" s="25">
        <v>30</v>
      </c>
      <c r="G118" s="32" t="e">
        <f>10%*$F$7*#REF!</f>
        <v>#REF!</v>
      </c>
      <c r="H118" s="48">
        <f t="shared" si="12"/>
        <v>64.368</v>
      </c>
      <c r="I118" s="48">
        <f t="shared" si="13"/>
        <v>12.8736</v>
      </c>
    </row>
    <row r="119" spans="1:9" s="26" customFormat="1" ht="15">
      <c r="A119" s="22">
        <v>543031</v>
      </c>
      <c r="B119" s="22" t="s">
        <v>13</v>
      </c>
      <c r="C119" s="27">
        <v>3.218</v>
      </c>
      <c r="D119" s="24" t="s">
        <v>29</v>
      </c>
      <c r="E119" s="24" t="s">
        <v>69</v>
      </c>
      <c r="F119" s="25">
        <v>30</v>
      </c>
      <c r="G119" s="32">
        <f>10%*$F$7*C110</f>
        <v>60.474000000000004</v>
      </c>
      <c r="H119" s="48">
        <f t="shared" si="12"/>
        <v>115.848</v>
      </c>
      <c r="I119" s="48">
        <f t="shared" si="13"/>
        <v>23.1696</v>
      </c>
    </row>
    <row r="120" spans="1:9" s="26" customFormat="1" ht="15">
      <c r="A120" s="22">
        <v>571006</v>
      </c>
      <c r="B120" s="22" t="s">
        <v>13</v>
      </c>
      <c r="C120" s="27">
        <v>1.879</v>
      </c>
      <c r="D120" s="24" t="s">
        <v>14</v>
      </c>
      <c r="E120" s="24" t="s">
        <v>41</v>
      </c>
      <c r="F120" s="25">
        <v>30</v>
      </c>
      <c r="G120" s="32" t="e">
        <f>10%*$F$7*#REF!</f>
        <v>#REF!</v>
      </c>
      <c r="H120" s="48">
        <f t="shared" si="12"/>
        <v>67.644</v>
      </c>
      <c r="I120" s="48">
        <f t="shared" si="13"/>
        <v>13.5288</v>
      </c>
    </row>
    <row r="121" spans="1:9" s="26" customFormat="1" ht="15">
      <c r="A121" s="22">
        <v>543042</v>
      </c>
      <c r="B121" s="22" t="s">
        <v>13</v>
      </c>
      <c r="C121" s="27">
        <v>1.661</v>
      </c>
      <c r="D121" s="24" t="s">
        <v>29</v>
      </c>
      <c r="E121" s="24" t="s">
        <v>69</v>
      </c>
      <c r="F121" s="25">
        <v>30</v>
      </c>
      <c r="G121" s="32" t="e">
        <f>10%*$F$7*#REF!</f>
        <v>#REF!</v>
      </c>
      <c r="H121" s="48">
        <f t="shared" si="12"/>
        <v>59.796</v>
      </c>
      <c r="I121" s="48">
        <f t="shared" si="13"/>
        <v>11.959200000000001</v>
      </c>
    </row>
    <row r="122" spans="1:9" s="26" customFormat="1" ht="15">
      <c r="A122" s="22">
        <v>549020</v>
      </c>
      <c r="B122" s="22" t="s">
        <v>13</v>
      </c>
      <c r="C122" s="27">
        <v>1.746</v>
      </c>
      <c r="D122" s="24" t="s">
        <v>17</v>
      </c>
      <c r="E122" s="24" t="s">
        <v>39</v>
      </c>
      <c r="F122" s="25">
        <v>30</v>
      </c>
      <c r="G122" s="32">
        <f>10%*$F$7*C111</f>
        <v>15</v>
      </c>
      <c r="H122" s="48">
        <f t="shared" si="12"/>
        <v>62.856</v>
      </c>
      <c r="I122" s="48">
        <f t="shared" si="13"/>
        <v>12.571200000000001</v>
      </c>
    </row>
    <row r="123" spans="1:9" s="26" customFormat="1" ht="15">
      <c r="A123" s="22">
        <v>554001</v>
      </c>
      <c r="B123" s="22" t="s">
        <v>13</v>
      </c>
      <c r="C123" s="27">
        <v>2.978</v>
      </c>
      <c r="D123" s="24" t="s">
        <v>17</v>
      </c>
      <c r="E123" s="24" t="s">
        <v>40</v>
      </c>
      <c r="F123" s="25">
        <v>30</v>
      </c>
      <c r="G123" s="32" t="e">
        <f>10%*$F$7*#REF!</f>
        <v>#REF!</v>
      </c>
      <c r="H123" s="48">
        <f t="shared" si="12"/>
        <v>107.20800000000001</v>
      </c>
      <c r="I123" s="48">
        <f t="shared" si="13"/>
        <v>21.4416</v>
      </c>
    </row>
    <row r="124" spans="1:9" s="26" customFormat="1" ht="15">
      <c r="A124" s="22">
        <v>554050</v>
      </c>
      <c r="B124" s="22" t="s">
        <v>13</v>
      </c>
      <c r="C124" s="27">
        <v>2.128</v>
      </c>
      <c r="D124" s="24" t="s">
        <v>17</v>
      </c>
      <c r="E124" s="24" t="s">
        <v>40</v>
      </c>
      <c r="F124" s="25">
        <v>30</v>
      </c>
      <c r="G124" s="32">
        <f>10%*$F$7*C114</f>
        <v>7.116</v>
      </c>
      <c r="H124" s="48">
        <f t="shared" si="12"/>
        <v>76.608</v>
      </c>
      <c r="I124" s="48">
        <f t="shared" si="13"/>
        <v>15.321600000000002</v>
      </c>
    </row>
    <row r="125" spans="1:9" s="26" customFormat="1" ht="15">
      <c r="A125" s="22">
        <v>556033</v>
      </c>
      <c r="B125" s="22" t="s">
        <v>13</v>
      </c>
      <c r="C125" s="27">
        <v>1.843</v>
      </c>
      <c r="D125" s="24" t="s">
        <v>17</v>
      </c>
      <c r="E125" s="24" t="s">
        <v>31</v>
      </c>
      <c r="F125" s="25">
        <v>30</v>
      </c>
      <c r="G125" s="32" t="e">
        <f>10%*$F$7*#REF!</f>
        <v>#REF!</v>
      </c>
      <c r="H125" s="48">
        <f t="shared" si="12"/>
        <v>66.348</v>
      </c>
      <c r="I125" s="48">
        <f t="shared" si="13"/>
        <v>13.2696</v>
      </c>
    </row>
    <row r="126" spans="1:9" s="26" customFormat="1" ht="15">
      <c r="A126" s="22">
        <v>557006</v>
      </c>
      <c r="B126" s="22" t="s">
        <v>13</v>
      </c>
      <c r="C126" s="27">
        <v>2.603</v>
      </c>
      <c r="D126" s="24" t="s">
        <v>17</v>
      </c>
      <c r="E126" s="24" t="s">
        <v>31</v>
      </c>
      <c r="F126" s="25">
        <v>30</v>
      </c>
      <c r="G126" s="32" t="e">
        <f>10%*$F$7*#REF!</f>
        <v>#REF!</v>
      </c>
      <c r="H126" s="48">
        <f t="shared" si="12"/>
        <v>93.70800000000001</v>
      </c>
      <c r="I126" s="48">
        <f t="shared" si="13"/>
        <v>18.741600000000002</v>
      </c>
    </row>
    <row r="127" spans="1:9" s="26" customFormat="1" ht="15">
      <c r="A127" s="22">
        <v>561014</v>
      </c>
      <c r="B127" s="22" t="s">
        <v>13</v>
      </c>
      <c r="C127" s="27">
        <v>1.152</v>
      </c>
      <c r="D127" s="24" t="s">
        <v>17</v>
      </c>
      <c r="E127" s="24" t="s">
        <v>31</v>
      </c>
      <c r="F127" s="25">
        <v>30</v>
      </c>
      <c r="G127" s="32" t="e">
        <f>10%*$F$7*#REF!</f>
        <v>#REF!</v>
      </c>
      <c r="H127" s="48">
        <f t="shared" si="12"/>
        <v>41.471999999999994</v>
      </c>
      <c r="I127" s="48">
        <f t="shared" si="13"/>
        <v>8.2944</v>
      </c>
    </row>
    <row r="128" spans="1:9" s="26" customFormat="1" ht="15">
      <c r="A128" s="22">
        <v>565005</v>
      </c>
      <c r="B128" s="22" t="s">
        <v>13</v>
      </c>
      <c r="C128" s="27">
        <v>3.075</v>
      </c>
      <c r="D128" s="24" t="s">
        <v>17</v>
      </c>
      <c r="E128" s="24" t="s">
        <v>31</v>
      </c>
      <c r="F128" s="25">
        <v>30</v>
      </c>
      <c r="G128" s="32" t="e">
        <f>10%*$F$7*#REF!</f>
        <v>#REF!</v>
      </c>
      <c r="H128" s="48">
        <f t="shared" si="12"/>
        <v>110.7</v>
      </c>
      <c r="I128" s="48">
        <f t="shared" si="13"/>
        <v>22.14</v>
      </c>
    </row>
    <row r="129" spans="1:9" s="26" customFormat="1" ht="15">
      <c r="A129" s="22">
        <v>575005</v>
      </c>
      <c r="B129" s="22" t="s">
        <v>13</v>
      </c>
      <c r="C129" s="27">
        <v>3.749</v>
      </c>
      <c r="D129" s="24" t="s">
        <v>14</v>
      </c>
      <c r="E129" s="24" t="s">
        <v>70</v>
      </c>
      <c r="F129" s="25">
        <v>30</v>
      </c>
      <c r="G129" s="32" t="e">
        <f>10%*$F$7*#REF!</f>
        <v>#REF!</v>
      </c>
      <c r="H129" s="48">
        <f t="shared" si="12"/>
        <v>134.964</v>
      </c>
      <c r="I129" s="48">
        <f t="shared" si="13"/>
        <v>26.992800000000003</v>
      </c>
    </row>
    <row r="130" spans="1:9" s="26" customFormat="1" ht="15">
      <c r="A130" s="22">
        <v>570029</v>
      </c>
      <c r="B130" s="22" t="s">
        <v>13</v>
      </c>
      <c r="C130" s="27">
        <v>2.849</v>
      </c>
      <c r="D130" s="24" t="s">
        <v>14</v>
      </c>
      <c r="E130" s="24" t="s">
        <v>70</v>
      </c>
      <c r="F130" s="25">
        <v>30</v>
      </c>
      <c r="G130" s="32" t="e">
        <f>10%*$F$7*#REF!</f>
        <v>#REF!</v>
      </c>
      <c r="H130" s="48">
        <f t="shared" si="12"/>
        <v>102.56400000000001</v>
      </c>
      <c r="I130" s="48">
        <f t="shared" si="13"/>
        <v>20.512800000000002</v>
      </c>
    </row>
    <row r="131" spans="1:9" s="26" customFormat="1" ht="15">
      <c r="A131" s="22">
        <v>585001</v>
      </c>
      <c r="B131" s="22" t="s">
        <v>13</v>
      </c>
      <c r="C131" s="27">
        <v>2.037</v>
      </c>
      <c r="D131" s="24" t="s">
        <v>17</v>
      </c>
      <c r="E131" s="24" t="s">
        <v>68</v>
      </c>
      <c r="F131" s="25">
        <v>30</v>
      </c>
      <c r="G131" s="32" t="e">
        <f>10%*$F$7*#REF!</f>
        <v>#REF!</v>
      </c>
      <c r="H131" s="48">
        <f t="shared" si="12"/>
        <v>73.332</v>
      </c>
      <c r="I131" s="48">
        <f t="shared" si="13"/>
        <v>14.6664</v>
      </c>
    </row>
    <row r="132" spans="1:9" s="26" customFormat="1" ht="15">
      <c r="A132" s="22">
        <v>595001</v>
      </c>
      <c r="B132" s="22" t="s">
        <v>13</v>
      </c>
      <c r="C132" s="27">
        <v>4.773</v>
      </c>
      <c r="D132" s="24" t="s">
        <v>29</v>
      </c>
      <c r="E132" s="24" t="s">
        <v>41</v>
      </c>
      <c r="F132" s="25">
        <v>30</v>
      </c>
      <c r="G132" s="32">
        <f>10%*$F$7*C118</f>
        <v>5.364</v>
      </c>
      <c r="H132" s="48">
        <f t="shared" si="12"/>
        <v>171.82799999999997</v>
      </c>
      <c r="I132" s="48">
        <f t="shared" si="13"/>
        <v>34.3656</v>
      </c>
    </row>
    <row r="133" spans="1:9" s="26" customFormat="1" ht="15">
      <c r="A133" s="22">
        <v>602007</v>
      </c>
      <c r="B133" s="22" t="s">
        <v>13</v>
      </c>
      <c r="C133" s="27">
        <v>4.022</v>
      </c>
      <c r="D133" s="24" t="s">
        <v>17</v>
      </c>
      <c r="E133" s="24" t="s">
        <v>31</v>
      </c>
      <c r="F133" s="25">
        <v>30</v>
      </c>
      <c r="G133" s="32">
        <f>10%*$F$7*C121</f>
        <v>4.9830000000000005</v>
      </c>
      <c r="H133" s="48">
        <f t="shared" si="12"/>
        <v>144.792</v>
      </c>
      <c r="I133" s="48">
        <f t="shared" si="13"/>
        <v>28.9584</v>
      </c>
    </row>
    <row r="134" spans="1:9" s="26" customFormat="1" ht="15.75" thickBot="1">
      <c r="A134" s="22">
        <v>546039</v>
      </c>
      <c r="B134" s="22" t="s">
        <v>13</v>
      </c>
      <c r="C134" s="31">
        <v>3.683</v>
      </c>
      <c r="D134" s="24" t="s">
        <v>29</v>
      </c>
      <c r="E134" s="24" t="s">
        <v>69</v>
      </c>
      <c r="F134" s="25">
        <v>30</v>
      </c>
      <c r="G134" s="32" t="e">
        <f>10%*$F$7*#REF!</f>
        <v>#REF!</v>
      </c>
      <c r="H134" s="48">
        <f t="shared" si="12"/>
        <v>132.588</v>
      </c>
      <c r="I134" s="48">
        <f t="shared" si="13"/>
        <v>26.517599999999998</v>
      </c>
    </row>
    <row r="135" spans="1:7" s="26" customFormat="1" ht="19.5" thickBot="1">
      <c r="A135"/>
      <c r="B135"/>
      <c r="C135" s="9">
        <f>SUM(C101:C134)</f>
        <v>305.685</v>
      </c>
      <c r="D135"/>
      <c r="E135"/>
      <c r="F135" s="25">
        <v>30</v>
      </c>
      <c r="G135" s="32" t="e">
        <f>10%*$F$7*#REF!</f>
        <v>#REF!</v>
      </c>
    </row>
    <row r="136" spans="3:7" ht="14.25">
      <c r="C136" s="5"/>
      <c r="F136" s="15">
        <v>30</v>
      </c>
      <c r="G136" s="16" t="e">
        <f>10%*$F$7*#REF!</f>
        <v>#REF!</v>
      </c>
    </row>
    <row r="137" spans="3:7" ht="14.25">
      <c r="C137" s="5"/>
      <c r="F137" s="15">
        <v>30</v>
      </c>
      <c r="G137" s="16" t="e">
        <f>10%*$F$7*#REF!</f>
        <v>#REF!</v>
      </c>
    </row>
    <row r="138" spans="3:7" ht="14.25">
      <c r="C138" s="5"/>
      <c r="F138" s="15">
        <v>30</v>
      </c>
      <c r="G138" s="16" t="e">
        <f>10%*$F$7*#REF!</f>
        <v>#REF!</v>
      </c>
    </row>
    <row r="139" spans="3:7" ht="15" thickBot="1">
      <c r="C139" s="5"/>
      <c r="F139" s="15">
        <v>30</v>
      </c>
      <c r="G139" s="16">
        <f>10%*$F$7*C125</f>
        <v>5.529</v>
      </c>
    </row>
    <row r="140" spans="1:9" ht="19.5" thickBot="1">
      <c r="A140" s="51" t="s">
        <v>2</v>
      </c>
      <c r="B140" s="52"/>
      <c r="C140" s="52"/>
      <c r="D140" s="52"/>
      <c r="E140" s="52"/>
      <c r="F140" s="15">
        <v>30</v>
      </c>
      <c r="G140" s="16" t="e">
        <f>10%*$F$7*#REF!</f>
        <v>#REF!</v>
      </c>
      <c r="H140" s="15">
        <v>36</v>
      </c>
      <c r="I140" s="47">
        <v>0.2</v>
      </c>
    </row>
    <row r="141" spans="1:9" ht="57">
      <c r="A141" s="7" t="s">
        <v>8</v>
      </c>
      <c r="B141" s="7" t="s">
        <v>9</v>
      </c>
      <c r="C141" s="8" t="s">
        <v>10</v>
      </c>
      <c r="D141" s="8" t="s">
        <v>11</v>
      </c>
      <c r="E141" s="8" t="s">
        <v>12</v>
      </c>
      <c r="F141" s="15">
        <v>30</v>
      </c>
      <c r="G141" s="16" t="e">
        <f>10%*$F$7*#REF!</f>
        <v>#REF!</v>
      </c>
      <c r="H141" s="40" t="s">
        <v>84</v>
      </c>
      <c r="I141" s="23" t="s">
        <v>85</v>
      </c>
    </row>
    <row r="142" spans="1:9" ht="15">
      <c r="A142" s="22" t="s">
        <v>49</v>
      </c>
      <c r="B142" s="22" t="s">
        <v>13</v>
      </c>
      <c r="C142" s="27">
        <v>3.556</v>
      </c>
      <c r="D142" s="24" t="s">
        <v>17</v>
      </c>
      <c r="E142" s="24" t="s">
        <v>50</v>
      </c>
      <c r="F142" s="15">
        <v>30</v>
      </c>
      <c r="G142" s="16">
        <f>10%*$F$7*C129</f>
        <v>11.247</v>
      </c>
      <c r="H142" s="48">
        <f>$H$5*C142</f>
        <v>128.016</v>
      </c>
      <c r="I142" s="48">
        <f>(36*20%)*C142</f>
        <v>25.6032</v>
      </c>
    </row>
    <row r="143" spans="1:9" s="26" customFormat="1" ht="15">
      <c r="A143" s="22" t="s">
        <v>51</v>
      </c>
      <c r="B143" s="22" t="s">
        <v>13</v>
      </c>
      <c r="C143" s="27">
        <v>3.251</v>
      </c>
      <c r="D143" s="24" t="s">
        <v>17</v>
      </c>
      <c r="E143" s="24" t="s">
        <v>50</v>
      </c>
      <c r="F143" s="25">
        <v>30</v>
      </c>
      <c r="G143" s="32">
        <f>10%*$F$7*C131</f>
        <v>6.111</v>
      </c>
      <c r="H143" s="48">
        <f aca="true" t="shared" si="14" ref="H143:H149">$H$5*C143</f>
        <v>117.036</v>
      </c>
      <c r="I143" s="48">
        <f aca="true" t="shared" si="15" ref="I143:I149">(36*20%)*C143</f>
        <v>23.4072</v>
      </c>
    </row>
    <row r="144" spans="1:9" s="26" customFormat="1" ht="15">
      <c r="A144" s="22" t="s">
        <v>52</v>
      </c>
      <c r="B144" s="22" t="s">
        <v>13</v>
      </c>
      <c r="C144" s="27">
        <v>4.224</v>
      </c>
      <c r="D144" s="24" t="s">
        <v>17</v>
      </c>
      <c r="E144" s="24" t="s">
        <v>19</v>
      </c>
      <c r="F144" s="25">
        <v>30</v>
      </c>
      <c r="G144" s="32" t="e">
        <f>10%*$F$7*#REF!</f>
        <v>#REF!</v>
      </c>
      <c r="H144" s="48">
        <f t="shared" si="14"/>
        <v>152.06400000000002</v>
      </c>
      <c r="I144" s="48">
        <f t="shared" si="15"/>
        <v>30.4128</v>
      </c>
    </row>
    <row r="145" spans="1:9" s="26" customFormat="1" ht="15">
      <c r="A145" s="22" t="s">
        <v>53</v>
      </c>
      <c r="B145" s="22" t="s">
        <v>13</v>
      </c>
      <c r="C145" s="27">
        <v>2.703</v>
      </c>
      <c r="D145" s="24" t="s">
        <v>17</v>
      </c>
      <c r="E145" s="24" t="s">
        <v>19</v>
      </c>
      <c r="F145" s="25">
        <v>30</v>
      </c>
      <c r="G145" s="32">
        <f>10%*$F$7*C132</f>
        <v>14.318999999999999</v>
      </c>
      <c r="H145" s="48">
        <f t="shared" si="14"/>
        <v>97.30799999999999</v>
      </c>
      <c r="I145" s="48">
        <f t="shared" si="15"/>
        <v>19.4616</v>
      </c>
    </row>
    <row r="146" spans="1:9" s="26" customFormat="1" ht="15.75" thickBot="1">
      <c r="A146" s="22" t="s">
        <v>54</v>
      </c>
      <c r="B146" s="22" t="s">
        <v>13</v>
      </c>
      <c r="C146" s="27">
        <v>3.643</v>
      </c>
      <c r="D146" s="24" t="s">
        <v>17</v>
      </c>
      <c r="E146" s="24" t="s">
        <v>19</v>
      </c>
      <c r="F146" s="25">
        <v>30</v>
      </c>
      <c r="G146" s="32">
        <f>10%*$F$7*C134</f>
        <v>11.049</v>
      </c>
      <c r="H146" s="48">
        <f t="shared" si="14"/>
        <v>131.148</v>
      </c>
      <c r="I146" s="48">
        <f t="shared" si="15"/>
        <v>26.229599999999998</v>
      </c>
    </row>
    <row r="147" spans="1:9" s="26" customFormat="1" ht="15.75" thickBot="1">
      <c r="A147" s="22" t="s">
        <v>55</v>
      </c>
      <c r="B147" s="22" t="s">
        <v>13</v>
      </c>
      <c r="C147" s="27">
        <v>3.608</v>
      </c>
      <c r="D147" s="24" t="s">
        <v>17</v>
      </c>
      <c r="E147" s="24" t="s">
        <v>20</v>
      </c>
      <c r="G147" s="33" t="e">
        <f>SUM(G113:G146)</f>
        <v>#REF!</v>
      </c>
      <c r="H147" s="48">
        <f t="shared" si="14"/>
        <v>129.888</v>
      </c>
      <c r="I147" s="48">
        <f t="shared" si="15"/>
        <v>25.977600000000002</v>
      </c>
    </row>
    <row r="148" spans="1:9" s="26" customFormat="1" ht="42.75" thickBot="1">
      <c r="A148" s="22" t="s">
        <v>56</v>
      </c>
      <c r="B148" s="22" t="s">
        <v>13</v>
      </c>
      <c r="C148" s="27">
        <v>2.326</v>
      </c>
      <c r="D148" s="24" t="s">
        <v>17</v>
      </c>
      <c r="E148" s="24" t="s">
        <v>21</v>
      </c>
      <c r="F148" s="21" t="s">
        <v>75</v>
      </c>
      <c r="G148" s="34" t="s">
        <v>76</v>
      </c>
      <c r="H148" s="48">
        <f t="shared" si="14"/>
        <v>83.736</v>
      </c>
      <c r="I148" s="48">
        <f t="shared" si="15"/>
        <v>16.7472</v>
      </c>
    </row>
    <row r="149" spans="1:9" s="26" customFormat="1" ht="15.75" thickBot="1">
      <c r="A149" s="22">
        <v>104001</v>
      </c>
      <c r="B149" s="22" t="s">
        <v>13</v>
      </c>
      <c r="C149" s="31">
        <v>4.425</v>
      </c>
      <c r="D149" s="24" t="s">
        <v>34</v>
      </c>
      <c r="E149" s="24" t="s">
        <v>57</v>
      </c>
      <c r="G149" s="33" t="e">
        <f>SUM(#REF!)</f>
        <v>#REF!</v>
      </c>
      <c r="H149" s="48">
        <f t="shared" si="14"/>
        <v>159.29999999999998</v>
      </c>
      <c r="I149" s="48">
        <f t="shared" si="15"/>
        <v>31.86</v>
      </c>
    </row>
    <row r="150" spans="1:7" s="26" customFormat="1" ht="19.5" thickBot="1">
      <c r="A150"/>
      <c r="B150"/>
      <c r="C150" s="9">
        <f>SUM(C142:C149)</f>
        <v>27.736</v>
      </c>
      <c r="D150"/>
      <c r="E150"/>
      <c r="F150" s="25">
        <v>30</v>
      </c>
      <c r="G150" s="32" t="e">
        <f>10%*$F$7*#REF!</f>
        <v>#REF!</v>
      </c>
    </row>
    <row r="151" spans="3:7" ht="15" thickBot="1">
      <c r="C151" s="5"/>
      <c r="F151" s="15">
        <v>30</v>
      </c>
      <c r="G151" s="16">
        <f>10%*$F$7*C147</f>
        <v>10.824</v>
      </c>
    </row>
    <row r="152" spans="1:7" ht="16.5" thickBot="1">
      <c r="A152" s="59" t="s">
        <v>74</v>
      </c>
      <c r="B152" s="60"/>
      <c r="C152" s="61"/>
      <c r="D152" s="18">
        <f>C14+C24+C77+C82+C97+C135+C150</f>
        <v>776.9319999999999</v>
      </c>
      <c r="F152" s="15">
        <v>30</v>
      </c>
      <c r="G152" s="16" t="e">
        <f>10%*$F$7*#REF!</f>
        <v>#REF!</v>
      </c>
    </row>
    <row r="153" spans="3:7" ht="14.25">
      <c r="C153" s="5"/>
      <c r="F153" s="15">
        <v>30</v>
      </c>
      <c r="G153" s="16">
        <f>10%*$F$7*C148</f>
        <v>6.978</v>
      </c>
    </row>
    <row r="154" spans="3:7" ht="14.25">
      <c r="C154" s="5"/>
      <c r="F154" s="15">
        <v>30</v>
      </c>
      <c r="G154" s="16" t="e">
        <f>10%*$F$7*#REF!</f>
        <v>#REF!</v>
      </c>
    </row>
    <row r="155" spans="3:7" ht="14.25">
      <c r="C155" s="5"/>
      <c r="F155" s="15">
        <v>30</v>
      </c>
      <c r="G155" s="16" t="e">
        <f>10%*$F$7*#REF!</f>
        <v>#REF!</v>
      </c>
    </row>
    <row r="156" spans="3:7" ht="14.25">
      <c r="C156" s="5"/>
      <c r="F156" s="15">
        <v>30</v>
      </c>
      <c r="G156" s="16" t="e">
        <f>10%*$F$7*#REF!</f>
        <v>#REF!</v>
      </c>
    </row>
    <row r="157" spans="3:7" ht="14.25">
      <c r="C157" s="5"/>
      <c r="F157" s="15">
        <v>30</v>
      </c>
      <c r="G157" s="16" t="e">
        <f>10%*$F$7*#REF!</f>
        <v>#REF!</v>
      </c>
    </row>
    <row r="158" spans="3:7" ht="14.25">
      <c r="C158" s="5"/>
      <c r="F158" s="15">
        <v>30</v>
      </c>
      <c r="G158" s="16" t="e">
        <f>10%*$F$7*#REF!</f>
        <v>#REF!</v>
      </c>
    </row>
    <row r="159" spans="3:7" ht="14.25">
      <c r="C159" s="5"/>
      <c r="F159" s="15">
        <v>30</v>
      </c>
      <c r="G159" s="16" t="e">
        <f>10%*$F$7*#REF!</f>
        <v>#REF!</v>
      </c>
    </row>
    <row r="160" spans="3:7" ht="14.25">
      <c r="C160" s="5"/>
      <c r="F160" s="15">
        <v>30</v>
      </c>
      <c r="G160" s="16" t="e">
        <f>10%*$F$7*#REF!</f>
        <v>#REF!</v>
      </c>
    </row>
    <row r="161" spans="3:7" ht="14.25">
      <c r="C161" s="5"/>
      <c r="F161" s="15">
        <v>30</v>
      </c>
      <c r="G161" s="16" t="e">
        <f>10%*$F$7*#REF!</f>
        <v>#REF!</v>
      </c>
    </row>
    <row r="162" spans="3:7" ht="14.25">
      <c r="C162" s="5"/>
      <c r="F162" s="15">
        <v>30</v>
      </c>
      <c r="G162" s="16" t="e">
        <f>10%*$F$7*#REF!</f>
        <v>#REF!</v>
      </c>
    </row>
    <row r="163" spans="3:7" ht="14.25">
      <c r="C163" s="5"/>
      <c r="F163" s="15">
        <v>30</v>
      </c>
      <c r="G163" s="16" t="e">
        <f>10%*$F$7*#REF!</f>
        <v>#REF!</v>
      </c>
    </row>
    <row r="164" spans="3:7" ht="14.25">
      <c r="C164" s="5"/>
      <c r="F164" s="15">
        <v>30</v>
      </c>
      <c r="G164" s="16" t="e">
        <f>10%*$F$7*#REF!</f>
        <v>#REF!</v>
      </c>
    </row>
    <row r="165" spans="3:7" ht="14.25">
      <c r="C165" s="5"/>
      <c r="F165" s="15">
        <v>30</v>
      </c>
      <c r="G165" s="16" t="e">
        <f>10%*$F$7*#REF!</f>
        <v>#REF!</v>
      </c>
    </row>
    <row r="166" spans="3:7" ht="14.25">
      <c r="C166" s="5"/>
      <c r="F166" s="15">
        <v>30</v>
      </c>
      <c r="G166" s="16" t="e">
        <f>10%*$F$7*#REF!</f>
        <v>#REF!</v>
      </c>
    </row>
    <row r="167" spans="3:7" ht="14.25">
      <c r="C167" s="5"/>
      <c r="F167" s="15">
        <v>30</v>
      </c>
      <c r="G167" s="16" t="e">
        <f>10%*$F$7*#REF!</f>
        <v>#REF!</v>
      </c>
    </row>
    <row r="168" spans="3:7" ht="14.25">
      <c r="C168" s="5"/>
      <c r="F168" s="15">
        <v>30</v>
      </c>
      <c r="G168" s="16" t="e">
        <f>10%*$F$7*#REF!</f>
        <v>#REF!</v>
      </c>
    </row>
    <row r="169" spans="3:7" ht="14.25">
      <c r="C169" s="5"/>
      <c r="F169" s="15">
        <v>30</v>
      </c>
      <c r="G169" s="16" t="e">
        <f>10%*$F$7*#REF!</f>
        <v>#REF!</v>
      </c>
    </row>
    <row r="170" spans="3:7" ht="14.25">
      <c r="C170" s="5"/>
      <c r="F170" s="15">
        <v>30</v>
      </c>
      <c r="G170" s="16" t="e">
        <f>10%*$F$7*#REF!</f>
        <v>#REF!</v>
      </c>
    </row>
    <row r="171" spans="3:7" ht="14.25">
      <c r="C171" s="5"/>
      <c r="F171" s="15">
        <v>30</v>
      </c>
      <c r="G171" s="16" t="e">
        <f>10%*$F$7*#REF!</f>
        <v>#REF!</v>
      </c>
    </row>
    <row r="172" spans="3:7" ht="14.25">
      <c r="C172" s="5"/>
      <c r="F172" s="15">
        <v>30</v>
      </c>
      <c r="G172" s="16" t="e">
        <f>10%*$F$7*#REF!</f>
        <v>#REF!</v>
      </c>
    </row>
    <row r="173" spans="3:7" ht="15" thickBot="1">
      <c r="C173" s="5"/>
      <c r="F173" s="15">
        <v>30</v>
      </c>
      <c r="G173" s="16">
        <f>10%*$F$7*C149</f>
        <v>13.274999999999999</v>
      </c>
    </row>
    <row r="174" spans="3:7" ht="15" thickBot="1">
      <c r="C174" s="5"/>
      <c r="G174" s="17" t="e">
        <f>SUM(G150:G173)</f>
        <v>#REF!</v>
      </c>
    </row>
    <row r="175" ht="14.25">
      <c r="C175" s="5"/>
    </row>
    <row r="176" ht="26.25" customHeight="1">
      <c r="C176" s="5"/>
    </row>
    <row r="177" ht="14.25">
      <c r="C177" s="5"/>
    </row>
    <row r="178" ht="14.25" customHeight="1" hidden="1">
      <c r="C178" s="5"/>
    </row>
    <row r="179" ht="14.25">
      <c r="C179" s="5"/>
    </row>
    <row r="180" ht="14.25">
      <c r="C180" s="5"/>
    </row>
    <row r="181" ht="14.25">
      <c r="C181" s="5"/>
    </row>
    <row r="182" ht="14.25">
      <c r="C182" s="5"/>
    </row>
    <row r="183" ht="14.25">
      <c r="C183" s="5"/>
    </row>
    <row r="184" ht="14.25">
      <c r="C184" s="5"/>
    </row>
    <row r="185" ht="14.25">
      <c r="C185" s="5"/>
    </row>
    <row r="186" ht="14.25">
      <c r="C186" s="5"/>
    </row>
    <row r="187" ht="14.25">
      <c r="C187" s="5"/>
    </row>
    <row r="188" ht="14.25">
      <c r="C188" s="5"/>
    </row>
    <row r="189" ht="14.25">
      <c r="C189" s="5"/>
    </row>
    <row r="190" ht="14.25">
      <c r="C190" s="5"/>
    </row>
    <row r="191" ht="14.25">
      <c r="C191" s="5"/>
    </row>
    <row r="192" ht="14.25">
      <c r="C192" s="5"/>
    </row>
    <row r="193" ht="14.25">
      <c r="C193" s="5"/>
    </row>
    <row r="194" ht="14.25">
      <c r="C194" s="5"/>
    </row>
    <row r="195" ht="14.25">
      <c r="C195" s="5"/>
    </row>
    <row r="196" ht="14.25">
      <c r="C196" s="5"/>
    </row>
    <row r="197" ht="14.25">
      <c r="C197" s="5"/>
    </row>
    <row r="198" ht="14.25">
      <c r="C198" s="5"/>
    </row>
    <row r="199" ht="14.25">
      <c r="C199" s="5"/>
    </row>
    <row r="200" ht="14.25">
      <c r="C200" s="5"/>
    </row>
    <row r="201" ht="14.25">
      <c r="C201" s="5"/>
    </row>
    <row r="202" ht="14.25">
      <c r="C202" s="5"/>
    </row>
    <row r="203" ht="14.25">
      <c r="C203" s="5"/>
    </row>
    <row r="204" ht="14.25">
      <c r="C204" s="5"/>
    </row>
    <row r="205" ht="14.25">
      <c r="C205" s="5"/>
    </row>
    <row r="206" ht="14.25">
      <c r="C206" s="5"/>
    </row>
    <row r="207" ht="14.25">
      <c r="C207" s="5"/>
    </row>
    <row r="208" ht="14.25">
      <c r="C208" s="5"/>
    </row>
    <row r="209" ht="14.25">
      <c r="C209" s="5"/>
    </row>
    <row r="210" ht="14.25">
      <c r="C210" s="5"/>
    </row>
    <row r="211" ht="14.25">
      <c r="C211" s="5"/>
    </row>
    <row r="212" ht="14.25">
      <c r="C212" s="5"/>
    </row>
    <row r="213" ht="14.25">
      <c r="C213" s="5"/>
    </row>
    <row r="214" ht="14.25">
      <c r="C214" s="5"/>
    </row>
    <row r="215" ht="14.25">
      <c r="C215" s="5"/>
    </row>
    <row r="216" ht="14.25">
      <c r="C216" s="5"/>
    </row>
    <row r="217" ht="14.25">
      <c r="C217" s="5"/>
    </row>
    <row r="218" ht="14.25">
      <c r="C218" s="5"/>
    </row>
    <row r="219" ht="14.25">
      <c r="C219" s="5"/>
    </row>
    <row r="220" ht="14.25">
      <c r="C220" s="5"/>
    </row>
    <row r="221" ht="14.25">
      <c r="C221" s="5"/>
    </row>
    <row r="222" ht="14.25">
      <c r="C222" s="5"/>
    </row>
    <row r="223" ht="14.25">
      <c r="C223" s="5"/>
    </row>
    <row r="224" ht="14.25">
      <c r="C224" s="5"/>
    </row>
    <row r="225" ht="14.25">
      <c r="C225" s="5"/>
    </row>
    <row r="226" ht="14.25">
      <c r="C226" s="5"/>
    </row>
    <row r="227" ht="14.25">
      <c r="C227" s="5"/>
    </row>
    <row r="228" ht="14.25">
      <c r="C228" s="5"/>
    </row>
    <row r="229" ht="14.25">
      <c r="C229" s="5"/>
    </row>
    <row r="230" ht="14.25">
      <c r="C230" s="5"/>
    </row>
    <row r="231" ht="14.25">
      <c r="C231" s="5"/>
    </row>
    <row r="232" ht="14.25">
      <c r="C232" s="5"/>
    </row>
    <row r="233" ht="14.25">
      <c r="C233" s="5"/>
    </row>
    <row r="234" ht="14.25">
      <c r="C234" s="5"/>
    </row>
    <row r="235" ht="14.25">
      <c r="C235" s="5"/>
    </row>
    <row r="236" ht="14.25">
      <c r="C236" s="5"/>
    </row>
    <row r="237" ht="14.25">
      <c r="C237" s="5"/>
    </row>
    <row r="238" ht="14.25">
      <c r="C238" s="5"/>
    </row>
    <row r="239" ht="14.25">
      <c r="C239" s="5"/>
    </row>
    <row r="240" ht="14.25">
      <c r="C240" s="5"/>
    </row>
    <row r="241" ht="14.25">
      <c r="C241" s="5"/>
    </row>
    <row r="242" ht="14.25">
      <c r="C242" s="5"/>
    </row>
    <row r="243" ht="14.25">
      <c r="C243" s="5"/>
    </row>
    <row r="244" ht="14.25">
      <c r="C244" s="5"/>
    </row>
    <row r="245" ht="14.25">
      <c r="C245" s="5"/>
    </row>
    <row r="246" ht="14.25">
      <c r="C246" s="5"/>
    </row>
    <row r="247" ht="14.25">
      <c r="C247" s="5"/>
    </row>
    <row r="248" ht="14.25">
      <c r="C248" s="5"/>
    </row>
    <row r="249" ht="14.25">
      <c r="C249" s="5"/>
    </row>
    <row r="250" ht="14.25">
      <c r="C250" s="5"/>
    </row>
    <row r="251" ht="14.25">
      <c r="C251" s="5"/>
    </row>
    <row r="252" ht="14.25">
      <c r="C252" s="5"/>
    </row>
    <row r="253" ht="14.25">
      <c r="C253" s="5"/>
    </row>
    <row r="254" ht="14.25">
      <c r="C254" s="5"/>
    </row>
    <row r="255" ht="14.25">
      <c r="C255" s="5"/>
    </row>
    <row r="256" ht="14.25">
      <c r="C256" s="5"/>
    </row>
    <row r="257" ht="14.25">
      <c r="C257" s="5"/>
    </row>
    <row r="258" ht="14.25">
      <c r="C258" s="5"/>
    </row>
    <row r="259" ht="14.25">
      <c r="C259" s="5"/>
    </row>
    <row r="260" ht="14.25">
      <c r="C260" s="5"/>
    </row>
    <row r="261" ht="14.25">
      <c r="C261" s="5"/>
    </row>
    <row r="262" ht="14.25">
      <c r="C262" s="5"/>
    </row>
    <row r="263" ht="14.25">
      <c r="C263" s="5"/>
    </row>
    <row r="264" ht="14.25">
      <c r="C264" s="5"/>
    </row>
    <row r="265" ht="14.25">
      <c r="C265" s="5"/>
    </row>
    <row r="266" ht="14.25">
      <c r="C266" s="5"/>
    </row>
    <row r="267" ht="14.25">
      <c r="C267" s="5"/>
    </row>
    <row r="268" ht="14.25">
      <c r="C268" s="5"/>
    </row>
    <row r="269" ht="14.25">
      <c r="C269" s="5"/>
    </row>
    <row r="270" ht="14.25">
      <c r="C270" s="5"/>
    </row>
    <row r="271" ht="14.25">
      <c r="C271" s="5"/>
    </row>
    <row r="272" ht="14.25">
      <c r="C272" s="5"/>
    </row>
    <row r="273" ht="14.25">
      <c r="C273" s="5"/>
    </row>
    <row r="274" ht="14.25">
      <c r="C274" s="5"/>
    </row>
    <row r="275" ht="14.25">
      <c r="C275" s="5"/>
    </row>
    <row r="276" ht="14.25">
      <c r="C276" s="5"/>
    </row>
    <row r="277" ht="14.25">
      <c r="C277" s="5"/>
    </row>
    <row r="278" ht="14.25">
      <c r="C278" s="5"/>
    </row>
    <row r="279" ht="14.25">
      <c r="C279" s="5"/>
    </row>
    <row r="280" ht="14.25">
      <c r="C280" s="5"/>
    </row>
    <row r="281" ht="14.25">
      <c r="C281" s="5"/>
    </row>
    <row r="282" ht="14.25">
      <c r="C282" s="5"/>
    </row>
    <row r="283" ht="14.25">
      <c r="C283" s="5"/>
    </row>
    <row r="284" ht="14.25">
      <c r="C284" s="5"/>
    </row>
    <row r="285" ht="14.25">
      <c r="C285" s="5"/>
    </row>
    <row r="286" ht="14.25">
      <c r="C286" s="5"/>
    </row>
    <row r="287" ht="14.25">
      <c r="C287" s="5"/>
    </row>
    <row r="288" ht="14.25">
      <c r="C288" s="5"/>
    </row>
    <row r="289" ht="14.25">
      <c r="C289" s="5"/>
    </row>
    <row r="290" ht="14.25">
      <c r="C290" s="5"/>
    </row>
    <row r="291" ht="14.25">
      <c r="C291" s="5"/>
    </row>
    <row r="292" ht="14.25">
      <c r="C292" s="5"/>
    </row>
    <row r="293" ht="14.25">
      <c r="C293" s="5"/>
    </row>
    <row r="294" ht="14.25">
      <c r="C294" s="5"/>
    </row>
    <row r="295" ht="14.25">
      <c r="C295" s="5"/>
    </row>
    <row r="296" ht="14.25">
      <c r="C296" s="5"/>
    </row>
    <row r="297" ht="14.25">
      <c r="C297" s="5"/>
    </row>
    <row r="298" ht="14.25">
      <c r="C298" s="5"/>
    </row>
    <row r="299" ht="14.25">
      <c r="C299" s="5"/>
    </row>
    <row r="300" ht="14.25">
      <c r="C300" s="5"/>
    </row>
    <row r="301" ht="14.25">
      <c r="C301" s="5"/>
    </row>
    <row r="302" ht="14.25">
      <c r="C302" s="5"/>
    </row>
    <row r="303" ht="14.25">
      <c r="C303" s="5"/>
    </row>
    <row r="304" ht="14.25">
      <c r="C304" s="5"/>
    </row>
    <row r="305" ht="14.25">
      <c r="C305" s="5"/>
    </row>
    <row r="306" ht="14.25">
      <c r="C306" s="5"/>
    </row>
    <row r="307" ht="14.25">
      <c r="C307" s="5"/>
    </row>
    <row r="308" ht="14.25">
      <c r="C308" s="5"/>
    </row>
    <row r="309" ht="14.25">
      <c r="C309" s="5"/>
    </row>
    <row r="310" ht="14.25">
      <c r="C310" s="5"/>
    </row>
    <row r="311" ht="14.25">
      <c r="C311" s="5"/>
    </row>
    <row r="312" ht="14.25">
      <c r="C312" s="5"/>
    </row>
    <row r="313" ht="14.25">
      <c r="C313" s="5"/>
    </row>
    <row r="314" ht="14.25">
      <c r="C314" s="5"/>
    </row>
    <row r="315" ht="14.25">
      <c r="C315" s="5"/>
    </row>
    <row r="316" ht="14.25">
      <c r="C316" s="5"/>
    </row>
    <row r="317" ht="14.25">
      <c r="C317" s="5"/>
    </row>
    <row r="318" ht="14.25">
      <c r="C318" s="5"/>
    </row>
    <row r="319" ht="14.25">
      <c r="C319" s="5"/>
    </row>
    <row r="320" ht="14.25">
      <c r="C320" s="5"/>
    </row>
    <row r="321" ht="14.25">
      <c r="C321" s="5"/>
    </row>
    <row r="322" ht="14.25">
      <c r="C322" s="5"/>
    </row>
    <row r="323" ht="14.25">
      <c r="C323" s="5"/>
    </row>
    <row r="324" ht="14.25">
      <c r="C324" s="5"/>
    </row>
    <row r="325" ht="14.25">
      <c r="C325" s="5"/>
    </row>
    <row r="326" ht="14.25">
      <c r="C326" s="5"/>
    </row>
    <row r="327" ht="14.25">
      <c r="C327" s="5"/>
    </row>
    <row r="328" ht="14.25">
      <c r="C328" s="5"/>
    </row>
    <row r="329" ht="14.25">
      <c r="C329" s="5"/>
    </row>
    <row r="330" ht="14.25">
      <c r="C330" s="5"/>
    </row>
    <row r="331" ht="14.25">
      <c r="C331" s="5"/>
    </row>
    <row r="332" ht="14.25">
      <c r="C332" s="5"/>
    </row>
    <row r="333" ht="14.25">
      <c r="C333" s="5"/>
    </row>
    <row r="334" ht="14.25">
      <c r="C334" s="5"/>
    </row>
    <row r="335" ht="14.25">
      <c r="C335" s="5"/>
    </row>
    <row r="336" ht="14.25">
      <c r="C336" s="5"/>
    </row>
    <row r="337" ht="14.25">
      <c r="C337" s="5"/>
    </row>
    <row r="338" ht="14.25">
      <c r="C338" s="5"/>
    </row>
    <row r="339" ht="14.25">
      <c r="C339" s="5"/>
    </row>
    <row r="340" ht="14.25">
      <c r="C340" s="5"/>
    </row>
    <row r="341" ht="14.25">
      <c r="C341" s="5"/>
    </row>
    <row r="342" ht="14.25">
      <c r="C342" s="5"/>
    </row>
    <row r="343" ht="14.25">
      <c r="C343" s="5"/>
    </row>
    <row r="344" ht="14.25">
      <c r="C344" s="5"/>
    </row>
    <row r="345" ht="14.25">
      <c r="C345" s="5"/>
    </row>
    <row r="346" ht="14.25">
      <c r="C346" s="5"/>
    </row>
    <row r="347" ht="14.25">
      <c r="C347" s="5"/>
    </row>
    <row r="348" ht="14.25">
      <c r="C348" s="5"/>
    </row>
    <row r="349" ht="14.25">
      <c r="C349" s="5"/>
    </row>
    <row r="350" ht="14.25">
      <c r="C350" s="5"/>
    </row>
    <row r="351" ht="14.25">
      <c r="C351" s="5"/>
    </row>
    <row r="352" ht="14.25">
      <c r="C352" s="5"/>
    </row>
    <row r="353" ht="14.25">
      <c r="C353" s="5"/>
    </row>
    <row r="354" ht="14.25">
      <c r="C354" s="5"/>
    </row>
    <row r="355" ht="14.25">
      <c r="C355" s="5"/>
    </row>
    <row r="356" ht="14.25">
      <c r="C356" s="5"/>
    </row>
    <row r="357" ht="14.25">
      <c r="C357" s="5"/>
    </row>
    <row r="358" ht="14.25">
      <c r="C358" s="5"/>
    </row>
    <row r="359" ht="14.25">
      <c r="C359" s="5"/>
    </row>
    <row r="360" ht="14.25">
      <c r="C360" s="5"/>
    </row>
    <row r="361" ht="14.25">
      <c r="C361" s="5"/>
    </row>
    <row r="362" ht="14.25">
      <c r="C362" s="5"/>
    </row>
    <row r="363" ht="14.25">
      <c r="C363" s="5"/>
    </row>
    <row r="364" ht="14.25">
      <c r="C364" s="5"/>
    </row>
    <row r="365" ht="14.25">
      <c r="C365" s="5"/>
    </row>
    <row r="366" ht="14.25">
      <c r="C366" s="5"/>
    </row>
    <row r="367" ht="14.25">
      <c r="C367" s="5"/>
    </row>
    <row r="368" ht="14.25">
      <c r="C368" s="5"/>
    </row>
    <row r="369" ht="14.25">
      <c r="C369" s="5"/>
    </row>
    <row r="370" ht="14.25">
      <c r="C370" s="5"/>
    </row>
    <row r="371" ht="14.25">
      <c r="C371" s="5"/>
    </row>
    <row r="372" ht="14.25">
      <c r="C372" s="5"/>
    </row>
    <row r="373" ht="14.25">
      <c r="C373" s="5"/>
    </row>
    <row r="374" ht="14.25">
      <c r="C374" s="5"/>
    </row>
    <row r="375" ht="14.25">
      <c r="C375" s="5"/>
    </row>
    <row r="376" ht="14.25">
      <c r="C376" s="5"/>
    </row>
    <row r="377" ht="14.25">
      <c r="C377" s="5"/>
    </row>
    <row r="378" ht="14.25">
      <c r="C378" s="5"/>
    </row>
    <row r="379" ht="14.25">
      <c r="C379" s="5"/>
    </row>
    <row r="380" ht="14.25">
      <c r="C380" s="5"/>
    </row>
    <row r="381" ht="14.25">
      <c r="C381" s="5"/>
    </row>
    <row r="382" ht="14.25">
      <c r="C382" s="5"/>
    </row>
    <row r="383" ht="14.25">
      <c r="C383" s="5"/>
    </row>
    <row r="384" ht="14.25">
      <c r="C384" s="5"/>
    </row>
    <row r="385" ht="14.25">
      <c r="C385" s="5"/>
    </row>
    <row r="386" ht="14.25">
      <c r="C386" s="5"/>
    </row>
    <row r="387" ht="14.25">
      <c r="C387" s="5"/>
    </row>
    <row r="388" ht="14.25">
      <c r="C388" s="5"/>
    </row>
    <row r="389" ht="14.25">
      <c r="C389" s="5"/>
    </row>
    <row r="390" ht="14.25">
      <c r="C390" s="5"/>
    </row>
  </sheetData>
  <sheetProtection password="B55E" sheet="1" objects="1" scenarios="1" selectLockedCells="1" selectUnlockedCells="1"/>
  <mergeCells count="10">
    <mergeCell ref="A152:C152"/>
    <mergeCell ref="A26:G26"/>
    <mergeCell ref="A140:E140"/>
    <mergeCell ref="A79:E79"/>
    <mergeCell ref="A84:E84"/>
    <mergeCell ref="A99:E99"/>
    <mergeCell ref="A5:G5"/>
    <mergeCell ref="A16:G16"/>
    <mergeCell ref="A2:I2"/>
    <mergeCell ref="A3:I3"/>
  </mergeCells>
  <printOptions/>
  <pageMargins left="0.4" right="0.75" top="0.47" bottom="0.87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BRUSARTSI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Eko</dc:creator>
  <cp:keywords/>
  <dc:description/>
  <cp:lastModifiedBy>Sistemen</cp:lastModifiedBy>
  <cp:lastPrinted>2017-06-20T05:56:20Z</cp:lastPrinted>
  <dcterms:created xsi:type="dcterms:W3CDTF">2013-06-12T08:10:06Z</dcterms:created>
  <dcterms:modified xsi:type="dcterms:W3CDTF">2017-06-21T06:59:34Z</dcterms:modified>
  <cp:category/>
  <cp:version/>
  <cp:contentType/>
  <cp:contentStatus/>
</cp:coreProperties>
</file>