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7305" activeTab="0"/>
  </bookViews>
  <sheets>
    <sheet name="Лист1" sheetId="1" r:id="rId1"/>
  </sheets>
  <externalReferences>
    <externalReference r:id="rId4"/>
  </externalReferences>
  <definedNames>
    <definedName name="EBK_DEIN">'[1]list'!$B$11:$B$275</definedName>
  </definedNames>
  <calcPr fullCalcOnLoad="1"/>
</workbook>
</file>

<file path=xl/sharedStrings.xml><?xml version="1.0" encoding="utf-8"?>
<sst xmlns="http://schemas.openxmlformats.org/spreadsheetml/2006/main" count="297" uniqueCount="202">
  <si>
    <t>Изх. № ………………..........................</t>
  </si>
  <si>
    <t xml:space="preserve">                                                                                                                                                   </t>
  </si>
  <si>
    <t>ОТ НАТАША МИХАЙЛОВА МЛАДЕНОВА</t>
  </si>
  <si>
    <t>КМЕТ НА ОБЩИНА БРУСАРЦИ</t>
  </si>
  <si>
    <t>РЕШИ:</t>
  </si>
  <si>
    <t>1. Държавни дейности:</t>
  </si>
  <si>
    <t>№ по ред</t>
  </si>
  <si>
    <t>НАИМЕНОВАНИЕ</t>
  </si>
  <si>
    <t>Уточнен годишен план</t>
  </si>
  <si>
    <t>%</t>
  </si>
  <si>
    <t>І.</t>
  </si>
  <si>
    <t>ВЗАИМООТНОШЕНИЯ С ЦБ</t>
  </si>
  <si>
    <t>IІ.</t>
  </si>
  <si>
    <t>СОБСТВЕНИ ПРИХОДИ</t>
  </si>
  <si>
    <t>IIІ.</t>
  </si>
  <si>
    <t xml:space="preserve">ТРАНСФЕРИ </t>
  </si>
  <si>
    <t>ІV.</t>
  </si>
  <si>
    <t>ОПЕРАЦИИ С ФИНАНСОВИ АКТИВИ</t>
  </si>
  <si>
    <t>Наличност в края на периода</t>
  </si>
  <si>
    <t>ОБЩО ПРИХОДИ  ДЪРЖАВНИ ДЕЙНОСТИ</t>
  </si>
  <si>
    <t>№</t>
  </si>
  <si>
    <t>по ред</t>
  </si>
  <si>
    <t>ВСИЧКО СОБСТВЕНИ ПРИХОДИ</t>
  </si>
  <si>
    <t>I.</t>
  </si>
  <si>
    <t>ИМУЩЕСТВЕНИ ДАНЪЦИ</t>
  </si>
  <si>
    <t>ДДФЛ – Патентен данък</t>
  </si>
  <si>
    <t>Данък върху недвижими имоти</t>
  </si>
  <si>
    <t>Данък върху превозни средства</t>
  </si>
  <si>
    <t xml:space="preserve">Данък при придобиване на имущество </t>
  </si>
  <si>
    <t>II.</t>
  </si>
  <si>
    <t>НЕДАНЪЧНИ ПРИХОДИ</t>
  </si>
  <si>
    <t>Приходи от стоки и услуги на населението</t>
  </si>
  <si>
    <t>Приходи от наеми на имущество</t>
  </si>
  <si>
    <t>Приходи от наем земя</t>
  </si>
  <si>
    <t>Приходи от дивиденти</t>
  </si>
  <si>
    <t>Приходи от лихви на банкови сметки</t>
  </si>
  <si>
    <t>Такси ЦДГ</t>
  </si>
  <si>
    <t>Такси за ползване на ДСП</t>
  </si>
  <si>
    <t>Такси пазар</t>
  </si>
  <si>
    <t>Такса битови отпадъци</t>
  </si>
  <si>
    <t>Такса технически услуги</t>
  </si>
  <si>
    <t>Такса административни услуги</t>
  </si>
  <si>
    <t>Такса за притежаване на куче</t>
  </si>
  <si>
    <t>Други общински такси</t>
  </si>
  <si>
    <t>Глоби, санкции, неустойки</t>
  </si>
  <si>
    <t>Други неданъчни приходи</t>
  </si>
  <si>
    <t>Корпоративен данък</t>
  </si>
  <si>
    <t>Приходи от концесия</t>
  </si>
  <si>
    <t>Изравнителна субсидия</t>
  </si>
  <si>
    <t>Целева субсидия за капиталови разходи</t>
  </si>
  <si>
    <t>ТРАНСФЕРИ МЕЖДУ БЮДЖ.С-КИ</t>
  </si>
  <si>
    <t>Предоставени трансфери</t>
  </si>
  <si>
    <t xml:space="preserve">Наличност в началото на периода </t>
  </si>
  <si>
    <t>ВСИЧКО МЕСТНИ ПРИХОДИ</t>
  </si>
  <si>
    <t>1. За държавните дейности по функции са извършени следните разходи:</t>
  </si>
  <si>
    <t>Изпълнителни и законодателни органи</t>
  </si>
  <si>
    <t>Отбрана и сигурност</t>
  </si>
  <si>
    <t>Образование</t>
  </si>
  <si>
    <t>Здравеопазване</t>
  </si>
  <si>
    <t>Соц. подпомагане и осигуряване на заетост</t>
  </si>
  <si>
    <t>Почивно дело и култура</t>
  </si>
  <si>
    <t>Икономически дейности и услуги</t>
  </si>
  <si>
    <t xml:space="preserve">       </t>
  </si>
  <si>
    <t>Общи държавни служби</t>
  </si>
  <si>
    <t>Социално осигуряване, подпомагане и грижи</t>
  </si>
  <si>
    <t>Жилищно строителство и БКС</t>
  </si>
  <si>
    <t>Почивно дело, култура, религиозна дейност</t>
  </si>
  <si>
    <t>ВСИЧКО ДЪРЖАВНИ И МЕСТНИ РАЗХОДИ</t>
  </si>
  <si>
    <t>Всичко целеви средства:</t>
  </si>
  <si>
    <t>Всичко собствени средства:</t>
  </si>
  <si>
    <t>ВСИЧКО КАПИТАЛОВИ РАЗХОДИ</t>
  </si>
  <si>
    <t>НАТАША МИХАЙЛОВА МЛАДЕНОВА</t>
  </si>
  <si>
    <t>ИЗГОТВИЛ:</t>
  </si>
  <si>
    <t>СЪГЛАСУВАЛ:</t>
  </si>
  <si>
    <t xml:space="preserve">                                            3680 гр.БРУСАРЦИ, ул.„Георги Димитров“ № 85,  тел. 09783 / 22-11, факс. 09783 / 29-11,</t>
  </si>
  <si>
    <t>1. Местни дейности:</t>
  </si>
  <si>
    <t>ВСИЧКО  РАЗХОДИ ПО ФУНКЦИИ</t>
  </si>
  <si>
    <t>ІІ. РАЗХОДИ</t>
  </si>
  <si>
    <t>І. ПРИХОДИ</t>
  </si>
  <si>
    <t>ВСИЧКО ДЪРЖАВНИ И МЕСТНИ ПРИХОДИ</t>
  </si>
  <si>
    <t xml:space="preserve"> Д О К Л А Д Н А   З А П И С К А </t>
  </si>
  <si>
    <t xml:space="preserve">              УВАЖАЕМИ ДАМИ И ГОСПОДА ОБЩИНСКИ СЪВЕТНИЦИ,</t>
  </si>
  <si>
    <t xml:space="preserve">            На основание чл. 21, ал. 1, т. 6 от ЗМСМА и във връзка с чл. 140, ал. 1, ал. 2 и ал. 5 от Закона за публичните финанси и чл. 45, ал. 1, ал. 2 и ал. 5 от Наредбата за условията и реда за съставянето на бюджетна прогноза за местните дейности за следващите три години, за съставяне, изпълнение и отчитане на бюджета на Община Брусарци, Общински съвет Брусарци</t>
  </si>
  <si>
    <t xml:space="preserve">                                 www.brusartsi.com, e-mail:  brusartsi_adm@abv.bg</t>
  </si>
  <si>
    <t>Обща допълваща субсидия</t>
  </si>
  <si>
    <t>Целеви за капиталови разходи</t>
  </si>
  <si>
    <t xml:space="preserve">Получени целеви трансфери </t>
  </si>
  <si>
    <t>Получени трансфери</t>
  </si>
  <si>
    <t>ТРАНСФЕРИ ОТ ДЪРЖАВНИ ПРЕДПРИЯТИЯ</t>
  </si>
  <si>
    <t>ВРЕМЕННИ БЕЗЛИХВЕНИ ЗАЕМИ М/У СМЕТКИ</t>
  </si>
  <si>
    <t>Лихви</t>
  </si>
  <si>
    <t>ТРАНСФЕРИ</t>
  </si>
  <si>
    <t>ВРЕМЕННИ БЕЗЛИХВЕНИ ЗАЕМИ</t>
  </si>
  <si>
    <t>Врем.безл.заеми м/у бюдж.и извънб.с/ки</t>
  </si>
  <si>
    <t xml:space="preserve">ВСИЧКО ПРИХОДИ ПО БЮДЖЕТА </t>
  </si>
  <si>
    <t>РАЗХОДИ ПО ФУНКЦИИ И ПАРАГРАФИ</t>
  </si>
  <si>
    <t xml:space="preserve">- Запл. и възнагр. за персонала </t>
  </si>
  <si>
    <t xml:space="preserve">- Осиг. вноски </t>
  </si>
  <si>
    <t xml:space="preserve">- Издръжка </t>
  </si>
  <si>
    <t xml:space="preserve">Соц. осигуряване, подпомагане и грижи </t>
  </si>
  <si>
    <t xml:space="preserve">- Други възнагр. </t>
  </si>
  <si>
    <t xml:space="preserve">- Капиталови разходи  </t>
  </si>
  <si>
    <t xml:space="preserve">ВСИЧКО РАЗХОДИ ПО БЮДЖЕТА </t>
  </si>
  <si>
    <t>ОП Развитие на човешките ресурси</t>
  </si>
  <si>
    <t xml:space="preserve">          ІІІ. ИНВЕСТИЦИОННА ПОЛИТИКА</t>
  </si>
  <si>
    <t xml:space="preserve">          ІV. ОТЧЕТ НА СМЕТКИТЕ ЗА СРЕДСТВА ОТ ЕС</t>
  </si>
  <si>
    <r>
      <t xml:space="preserve">                                    ОБЩИНА</t>
    </r>
    <r>
      <rPr>
        <b/>
        <sz val="18"/>
        <rFont val="Avalon"/>
        <family val="0"/>
      </rPr>
      <t xml:space="preserve">  </t>
    </r>
    <r>
      <rPr>
        <b/>
        <sz val="18"/>
        <rFont val="Times New Roman"/>
        <family val="1"/>
      </rPr>
      <t>БРУСАРЦИ</t>
    </r>
  </si>
  <si>
    <t>ДО</t>
  </si>
  <si>
    <t>ОБЩИНСКИ СЪВЕТ БРУСАРЦИ</t>
  </si>
  <si>
    <t>ІІ.</t>
  </si>
  <si>
    <t xml:space="preserve">Капиталови разходи от целеви трансфери </t>
  </si>
  <si>
    <t>Всичко целеви трансфери:</t>
  </si>
  <si>
    <t>Капиталови раходи от собствени средства</t>
  </si>
  <si>
    <t>Всичко капиталови разходи за общината:</t>
  </si>
  <si>
    <t>V.</t>
  </si>
  <si>
    <t>Капиталови раходи от извънбюджетни средства</t>
  </si>
  <si>
    <t xml:space="preserve"> Закупуване на специализирано транспортно средство За хора с увреждания</t>
  </si>
  <si>
    <t>Всичко извънбюджетни средства:</t>
  </si>
  <si>
    <t>1. Център за социални услуги "Независим живот"</t>
  </si>
  <si>
    <t>ВСИЧКО ОПЕРАЦИИ С ФИНАНСОВИ  АКТИВИ</t>
  </si>
  <si>
    <t>Капиталови разходи от целеви средства</t>
  </si>
  <si>
    <t xml:space="preserve">           Извършени са капиталови разходи, както следва:</t>
  </si>
  <si>
    <t>0</t>
  </si>
  <si>
    <t>ПРИХОДИ</t>
  </si>
  <si>
    <t>Център за иновативни комплексни с-ни услуги</t>
  </si>
  <si>
    <t>адв. ЦВЕТАН ДИМИТРОВ</t>
  </si>
  <si>
    <t>ПЛАН И РАЗХОДИ ПО ПРОЕКТИ И ОПЕРАТИВНИ ПРОГРАМИ</t>
  </si>
  <si>
    <t>Наличност в началото на периода</t>
  </si>
  <si>
    <t>Капиталови разходи от целеви трансфери -преходен остатък</t>
  </si>
  <si>
    <t>III.</t>
  </si>
  <si>
    <t xml:space="preserve"> трансфери от МС по изборите</t>
  </si>
  <si>
    <t>Приход от наем земя</t>
  </si>
  <si>
    <t>трансфеи от ДФЗ</t>
  </si>
  <si>
    <t>трансфер от ПУДОС</t>
  </si>
  <si>
    <t>ДРУГО ВЪТРЕШНО ФИНАНСИРАНЕ</t>
  </si>
  <si>
    <t>Други данъци</t>
  </si>
  <si>
    <t>ДАФИНА ОНИКОВА</t>
  </si>
  <si>
    <t>Въстановени трансфери на ЦБ</t>
  </si>
  <si>
    <t>Текущи помощи и дарения от страната</t>
  </si>
  <si>
    <t>трансфер по НП</t>
  </si>
  <si>
    <t>Общинска администрация</t>
  </si>
  <si>
    <t>Други дейности по вътрешна сигурност</t>
  </si>
  <si>
    <t>Отбранително-мобилизационна подготовка</t>
  </si>
  <si>
    <t>Доброволни формирования за защита при бедствия</t>
  </si>
  <si>
    <t>Целодневни детски градини</t>
  </si>
  <si>
    <t>Общообразователни училища</t>
  </si>
  <si>
    <t>Други дейности по образованието</t>
  </si>
  <si>
    <t>Детски ясли и яслени групи в ОДЗ</t>
  </si>
  <si>
    <t>Здравен кабинет в детски градини и училища</t>
  </si>
  <si>
    <t>Програми за временна заетост</t>
  </si>
  <si>
    <t>Спорт за всички</t>
  </si>
  <si>
    <t>Читалища</t>
  </si>
  <si>
    <t>Държавни и об-ки служби и дейности по изборите</t>
  </si>
  <si>
    <t>Общински съвети</t>
  </si>
  <si>
    <t>Домашен социален патронаж</t>
  </si>
  <si>
    <t>Клуб на пенсионера</t>
  </si>
  <si>
    <t>Водоснабдяване и канализация</t>
  </si>
  <si>
    <t>Осветление на улици</t>
  </si>
  <si>
    <t>Изграждане, ремонт и подържане на уличната мрежа</t>
  </si>
  <si>
    <t>Др. д-сти по благоустройство и регионално развитие</t>
  </si>
  <si>
    <t xml:space="preserve">Озеленяване </t>
  </si>
  <si>
    <t>Чистота</t>
  </si>
  <si>
    <t>Спортни бази</t>
  </si>
  <si>
    <t>Обредни домове и зали</t>
  </si>
  <si>
    <t>Други дейности по културата</t>
  </si>
  <si>
    <t>Други дейности по автотранспорта</t>
  </si>
  <si>
    <t>Общински пазари и тържища</t>
  </si>
  <si>
    <t>Приюти за бестопанствени животни</t>
  </si>
  <si>
    <t>Други дейности по икономиката</t>
  </si>
  <si>
    <t>- Други разходи</t>
  </si>
  <si>
    <t>събрани средства от/за сметки за средствата от ЕC</t>
  </si>
  <si>
    <t>Д-сти по подръжка ремонт и изграждане на пътища</t>
  </si>
  <si>
    <t>КМЕТ НА ОБЩИНА БРУСАРЦИ:</t>
  </si>
  <si>
    <t>Др. дейности по соц. Ос-не, подпомагане и заетост</t>
  </si>
  <si>
    <t>Отчет 31.03.2017г.</t>
  </si>
  <si>
    <t>Отчет  31.03.2017</t>
  </si>
  <si>
    <t>ТРАНСФЕРИ М/У БЮДЖEТИ И  СР-ВА ОТ ЕС</t>
  </si>
  <si>
    <t>Постъпления от продажба на сгради</t>
  </si>
  <si>
    <t>Постъпления от продажба на земя</t>
  </si>
  <si>
    <t>Други дейности по здравеопазването</t>
  </si>
  <si>
    <t>Социален асистент</t>
  </si>
  <si>
    <t>2. За местните дейности по функции са извършени следните разходи:</t>
  </si>
  <si>
    <t>ВСИЧКО  РАЗХОДИ ЗА ДОФИНАНСИРАНЕ</t>
  </si>
  <si>
    <t>Реконструкция тротоар на ул. "Георги Димитров" от осева точка 139 до осева точка 55 ляво в гр. Брусарци</t>
  </si>
  <si>
    <t>Реконструкция тротоар на ул. "Димитър Благоев" от осева точка 217 до осева точка 160 + 40 м. ляво в с. Василовци</t>
  </si>
  <si>
    <t>Реконструкция тротоар на ул. "Георги Димитров" от осева точка 34 до осева точка 17а ляво в с. Крива бара</t>
  </si>
  <si>
    <t>Изграждане на система за видеонаблюдение в Община Брусарци</t>
  </si>
  <si>
    <t>Закупуване на компютър за ДСП</t>
  </si>
  <si>
    <t>Ремонт на ул. "Димитър Благоев" от осева точка 34 до осева точка 57 с. Крива бара</t>
  </si>
  <si>
    <t>Ремонт на здравен кабинет с. Буковец</t>
  </si>
  <si>
    <t>Трансфери м/у  сметки за средства от ЕС</t>
  </si>
  <si>
    <t>ОП Фонд за европейско подпомагане на най-нуждаещите се лица</t>
  </si>
  <si>
    <t>1. Топъл обяд</t>
  </si>
  <si>
    <t>ОП Наука и образование за интелигентен растеж</t>
  </si>
  <si>
    <t>1. Твоят час</t>
  </si>
  <si>
    <t>2. Приеми ме</t>
  </si>
  <si>
    <t>ГЛ. СПЕЦИАЛИСТ БЮДЖЕТ И ФИНАНСИ</t>
  </si>
  <si>
    <t>3. За дофинансиране на държавни дейности  са извършени следните разходи:</t>
  </si>
  <si>
    <t>Изработване на проект за ОУП на Община Брусарци</t>
  </si>
  <si>
    <r>
      <t>ОТНОСНО:</t>
    </r>
    <r>
      <rPr>
        <b/>
        <sz val="12"/>
        <rFont val="Times New Roman"/>
        <family val="1"/>
      </rPr>
      <t xml:space="preserve">  ИЗПЪЛНЕНИЕ БЮДЖЕТА  НА ОБЩИНА БРУСАРЦИ</t>
    </r>
  </si>
  <si>
    <t>ЗА  ПЕРИОДА 01.01.2017г. –31.03.2017г.</t>
  </si>
  <si>
    <t xml:space="preserve">             Приема отчета за изпълнение бюджета на Община Брусарци за периода от 01.01.2017г. до 31.03.2017г., както следва: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</si>
</sst>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0"/>
    <numFmt numFmtId="177" formatCode="0.0000"/>
    <numFmt numFmtId="178" formatCode="0.000"/>
    <numFmt numFmtId="179" formatCode="0.000000"/>
    <numFmt numFmtId="180" formatCode="0.0"/>
    <numFmt numFmtId="181" formatCode="0.0000000"/>
    <numFmt numFmtId="182" formatCode="0.0%"/>
    <numFmt numFmtId="183" formatCode="_-* #,##0.0\ _л_в_-;\-* #,##0.0\ _л_в_-;_-* &quot;-&quot;??\ _л_в_-;_-@_-"/>
    <numFmt numFmtId="184" formatCode="_-* #,##0\ _л_в_-;\-* #,##0\ _л_в_-;_-* &quot;-&quot;??\ _л_в_-;_-@_-"/>
    <numFmt numFmtId="185" formatCode="00\-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2"/>
      <name val="Albertus MT Lt"/>
      <family val="1"/>
    </font>
    <font>
      <b/>
      <sz val="12"/>
      <name val="Arial"/>
      <family val="0"/>
    </font>
    <font>
      <b/>
      <sz val="18"/>
      <name val="Times New Roman"/>
      <family val="1"/>
    </font>
    <font>
      <b/>
      <sz val="18"/>
      <name val="Avalon"/>
      <family val="0"/>
    </font>
    <font>
      <sz val="18"/>
      <name val="Arial"/>
      <family val="0"/>
    </font>
    <font>
      <sz val="11"/>
      <name val="StempelGaramond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Times New Roman"/>
      <family val="1"/>
    </font>
    <font>
      <sz val="10"/>
      <name val="Hebar"/>
      <family val="0"/>
    </font>
    <font>
      <sz val="12"/>
      <name val="Albertus MT"/>
      <family val="1"/>
    </font>
    <font>
      <sz val="12"/>
      <color indexed="10"/>
      <name val="Arial"/>
      <family val="0"/>
    </font>
    <font>
      <b/>
      <sz val="12"/>
      <color indexed="10"/>
      <name val="Times New Roman"/>
      <family val="1"/>
    </font>
    <font>
      <sz val="12"/>
      <color indexed="8"/>
      <name val="Arial"/>
      <family val="0"/>
    </font>
    <font>
      <sz val="14"/>
      <color indexed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12"/>
      <color indexed="8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2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21" xfId="0" applyFont="1" applyBorder="1" applyAlignment="1">
      <alignment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1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6" xfId="0" applyFont="1" applyBorder="1" applyAlignment="1">
      <alignment/>
    </xf>
    <xf numFmtId="3" fontId="2" fillId="0" borderId="23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wrapText="1"/>
    </xf>
    <xf numFmtId="3" fontId="1" fillId="0" borderId="25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2" fontId="1" fillId="0" borderId="25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27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3" fontId="2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1" fillId="0" borderId="0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vertical="center"/>
    </xf>
    <xf numFmtId="0" fontId="2" fillId="0" borderId="13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2" fillId="0" borderId="18" xfId="0" applyFont="1" applyBorder="1" applyAlignment="1">
      <alignment horizontal="justify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justify" vertical="top" wrapText="1"/>
    </xf>
    <xf numFmtId="3" fontId="2" fillId="0" borderId="29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35" fillId="0" borderId="0" xfId="0" applyFont="1" applyAlignment="1">
      <alignment horizontal="justify" wrapText="1"/>
    </xf>
    <xf numFmtId="0" fontId="1" fillId="0" borderId="21" xfId="0" applyFont="1" applyBorder="1" applyAlignment="1">
      <alignment vertical="top" wrapText="1"/>
    </xf>
    <xf numFmtId="0" fontId="33" fillId="0" borderId="20" xfId="62" applyFont="1" applyFill="1" applyBorder="1" applyAlignment="1">
      <alignment horizontal="left" vertical="center" wrapText="1"/>
      <protection/>
    </xf>
    <xf numFmtId="0" fontId="33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33" fillId="0" borderId="22" xfId="62" applyFont="1" applyFill="1" applyBorder="1" applyAlignment="1">
      <alignment horizontal="left" vertical="center" wrapText="1"/>
      <protection/>
    </xf>
    <xf numFmtId="0" fontId="1" fillId="0" borderId="22" xfId="0" applyFont="1" applyBorder="1" applyAlignment="1">
      <alignment vertical="center"/>
    </xf>
    <xf numFmtId="0" fontId="1" fillId="0" borderId="20" xfId="62" applyFont="1" applyFill="1" applyBorder="1" applyAlignment="1">
      <alignment horizontal="left" vertical="center" wrapText="1"/>
      <protection/>
    </xf>
    <xf numFmtId="0" fontId="34" fillId="0" borderId="0" xfId="0" applyFont="1" applyAlignment="1">
      <alignment/>
    </xf>
    <xf numFmtId="0" fontId="35" fillId="0" borderId="0" xfId="0" applyFont="1" applyFill="1" applyBorder="1" applyAlignment="1" applyProtection="1">
      <alignment horizontal="center" wrapText="1"/>
      <protection/>
    </xf>
    <xf numFmtId="1" fontId="35" fillId="0" borderId="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2" fontId="35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36" fillId="0" borderId="0" xfId="0" applyFont="1" applyAlignment="1">
      <alignment/>
    </xf>
    <xf numFmtId="0" fontId="37" fillId="0" borderId="0" xfId="0" applyFont="1" applyAlignment="1">
      <alignment wrapText="1"/>
    </xf>
    <xf numFmtId="0" fontId="36" fillId="0" borderId="0" xfId="0" applyFont="1" applyAlignment="1">
      <alignment/>
    </xf>
    <xf numFmtId="0" fontId="38" fillId="0" borderId="0" xfId="0" applyFont="1" applyFill="1" applyBorder="1" applyAlignment="1" applyProtection="1">
      <alignment horizontal="left" wrapText="1"/>
      <protection/>
    </xf>
    <xf numFmtId="0" fontId="38" fillId="0" borderId="1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 horizontal="justify" wrapText="1"/>
    </xf>
    <xf numFmtId="0" fontId="38" fillId="0" borderId="30" xfId="0" applyFont="1" applyFill="1" applyBorder="1" applyAlignment="1" applyProtection="1">
      <alignment horizontal="center" wrapText="1"/>
      <protection/>
    </xf>
    <xf numFmtId="1" fontId="38" fillId="0" borderId="20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2" fontId="38" fillId="0" borderId="22" xfId="0" applyNumberFormat="1" applyFont="1" applyBorder="1" applyAlignment="1">
      <alignment horizontal="center" vertical="center" wrapText="1"/>
    </xf>
    <xf numFmtId="0" fontId="40" fillId="0" borderId="22" xfId="0" applyFont="1" applyFill="1" applyBorder="1" applyAlignment="1" applyProtection="1">
      <alignment horizontal="left" wrapText="1" indent="1"/>
      <protection/>
    </xf>
    <xf numFmtId="49" fontId="40" fillId="0" borderId="31" xfId="0" applyNumberFormat="1" applyFont="1" applyFill="1" applyBorder="1" applyAlignment="1" applyProtection="1">
      <alignment horizontal="center"/>
      <protection/>
    </xf>
    <xf numFmtId="1" fontId="40" fillId="0" borderId="22" xfId="0" applyNumberFormat="1" applyFont="1" applyFill="1" applyBorder="1" applyAlignment="1">
      <alignment horizontal="center"/>
    </xf>
    <xf numFmtId="0" fontId="38" fillId="0" borderId="20" xfId="0" applyFont="1" applyFill="1" applyBorder="1" applyAlignment="1" applyProtection="1">
      <alignment horizontal="center" wrapText="1"/>
      <protection/>
    </xf>
    <xf numFmtId="1" fontId="38" fillId="0" borderId="20" xfId="0" applyNumberFormat="1" applyFont="1" applyFill="1" applyBorder="1" applyAlignment="1">
      <alignment horizontal="center"/>
    </xf>
    <xf numFmtId="0" fontId="40" fillId="0" borderId="20" xfId="0" applyFont="1" applyBorder="1" applyAlignment="1">
      <alignment vertical="top" wrapText="1"/>
    </xf>
    <xf numFmtId="1" fontId="40" fillId="0" borderId="20" xfId="0" applyNumberFormat="1" applyFont="1" applyFill="1" applyBorder="1" applyAlignment="1" applyProtection="1">
      <alignment horizontal="center"/>
      <protection/>
    </xf>
    <xf numFmtId="1" fontId="40" fillId="0" borderId="20" xfId="0" applyNumberFormat="1" applyFont="1" applyFill="1" applyBorder="1" applyAlignment="1">
      <alignment horizontal="center"/>
    </xf>
    <xf numFmtId="2" fontId="40" fillId="0" borderId="20" xfId="0" applyNumberFormat="1" applyFont="1" applyBorder="1" applyAlignment="1">
      <alignment horizontal="center" vertical="center" wrapText="1"/>
    </xf>
    <xf numFmtId="0" fontId="40" fillId="0" borderId="20" xfId="0" applyFont="1" applyFill="1" applyBorder="1" applyAlignment="1" applyProtection="1" quotePrefix="1">
      <alignment horizontal="left" wrapText="1"/>
      <protection/>
    </xf>
    <xf numFmtId="1" fontId="40" fillId="0" borderId="30" xfId="0" applyNumberFormat="1" applyFont="1" applyFill="1" applyBorder="1" applyAlignment="1" applyProtection="1" quotePrefix="1">
      <alignment horizontal="center"/>
      <protection/>
    </xf>
    <xf numFmtId="2" fontId="40" fillId="0" borderId="22" xfId="0" applyNumberFormat="1" applyFont="1" applyBorder="1" applyAlignment="1">
      <alignment horizontal="center" vertical="center" wrapText="1"/>
    </xf>
    <xf numFmtId="0" fontId="38" fillId="0" borderId="20" xfId="0" applyFont="1" applyFill="1" applyBorder="1" applyAlignment="1" applyProtection="1">
      <alignment horizontal="center"/>
      <protection/>
    </xf>
    <xf numFmtId="0" fontId="41" fillId="24" borderId="20" xfId="52" applyFont="1" applyFill="1" applyBorder="1" applyAlignment="1">
      <alignment horizontal="left" vertical="center" wrapText="1"/>
      <protection/>
    </xf>
    <xf numFmtId="1" fontId="38" fillId="0" borderId="32" xfId="0" applyNumberFormat="1" applyFont="1" applyFill="1" applyBorder="1" applyAlignment="1">
      <alignment horizontal="center"/>
    </xf>
    <xf numFmtId="0" fontId="40" fillId="0" borderId="20" xfId="0" applyFont="1" applyBorder="1" applyAlignment="1">
      <alignment horizontal="justify" vertical="top" wrapText="1"/>
    </xf>
    <xf numFmtId="1" fontId="40" fillId="0" borderId="33" xfId="0" applyNumberFormat="1" applyFont="1" applyFill="1" applyBorder="1" applyAlignment="1" applyProtection="1" quotePrefix="1">
      <alignment horizontal="center"/>
      <protection/>
    </xf>
    <xf numFmtId="0" fontId="40" fillId="0" borderId="34" xfId="0" applyFont="1" applyBorder="1" applyAlignment="1">
      <alignment horizontal="justify" vertical="top" wrapText="1"/>
    </xf>
    <xf numFmtId="1" fontId="40" fillId="0" borderId="35" xfId="0" applyNumberFormat="1" applyFont="1" applyFill="1" applyBorder="1" applyAlignment="1" applyProtection="1" quotePrefix="1">
      <alignment horizontal="center"/>
      <protection/>
    </xf>
    <xf numFmtId="1" fontId="40" fillId="0" borderId="34" xfId="0" applyNumberFormat="1" applyFont="1" applyFill="1" applyBorder="1" applyAlignment="1">
      <alignment horizontal="center"/>
    </xf>
    <xf numFmtId="2" fontId="38" fillId="0" borderId="25" xfId="0" applyNumberFormat="1" applyFont="1" applyBorder="1" applyAlignment="1">
      <alignment horizontal="center" vertical="center" wrapText="1"/>
    </xf>
    <xf numFmtId="0" fontId="38" fillId="0" borderId="17" xfId="0" applyFont="1" applyFill="1" applyBorder="1" applyAlignment="1" applyProtection="1">
      <alignment horizontal="center" wrapText="1"/>
      <protection/>
    </xf>
    <xf numFmtId="1" fontId="38" fillId="0" borderId="16" xfId="0" applyNumberFormat="1" applyFont="1" applyFill="1" applyBorder="1" applyAlignment="1">
      <alignment horizontal="center"/>
    </xf>
    <xf numFmtId="2" fontId="38" fillId="0" borderId="18" xfId="0" applyNumberFormat="1" applyFont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center" wrapText="1"/>
      <protection/>
    </xf>
    <xf numFmtId="185" fontId="40" fillId="0" borderId="0" xfId="0" applyNumberFormat="1" applyFont="1" applyFill="1" applyBorder="1" applyAlignment="1" applyProtection="1" quotePrefix="1">
      <alignment horizontal="right"/>
      <protection/>
    </xf>
    <xf numFmtId="1" fontId="38" fillId="0" borderId="0" xfId="0" applyNumberFormat="1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18" xfId="0" applyFont="1" applyBorder="1" applyAlignment="1">
      <alignment horizontal="center" wrapText="1"/>
    </xf>
    <xf numFmtId="0" fontId="38" fillId="0" borderId="20" xfId="0" applyFont="1" applyFill="1" applyBorder="1" applyAlignment="1" applyProtection="1">
      <alignment horizontal="left" wrapText="1"/>
      <protection/>
    </xf>
    <xf numFmtId="0" fontId="40" fillId="0" borderId="20" xfId="0" applyFont="1" applyFill="1" applyBorder="1" applyAlignment="1" applyProtection="1" quotePrefix="1">
      <alignment horizontal="left" wrapText="1" indent="2"/>
      <protection/>
    </xf>
    <xf numFmtId="1" fontId="40" fillId="0" borderId="31" xfId="0" applyNumberFormat="1" applyFont="1" applyFill="1" applyBorder="1" applyAlignment="1" applyProtection="1">
      <alignment horizontal="center"/>
      <protection/>
    </xf>
    <xf numFmtId="0" fontId="40" fillId="0" borderId="2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40" fillId="0" borderId="34" xfId="0" applyFont="1" applyFill="1" applyBorder="1" applyAlignment="1" applyProtection="1" quotePrefix="1">
      <alignment horizontal="left" wrapText="1" indent="2"/>
      <protection/>
    </xf>
    <xf numFmtId="1" fontId="40" fillId="0" borderId="36" xfId="0" applyNumberFormat="1" applyFont="1" applyFill="1" applyBorder="1" applyAlignment="1" applyProtection="1">
      <alignment horizontal="center"/>
      <protection/>
    </xf>
    <xf numFmtId="0" fontId="40" fillId="0" borderId="37" xfId="0" applyFont="1" applyBorder="1" applyAlignment="1">
      <alignment horizontal="center"/>
    </xf>
    <xf numFmtId="2" fontId="40" fillId="0" borderId="25" xfId="0" applyNumberFormat="1" applyFont="1" applyBorder="1" applyAlignment="1">
      <alignment horizontal="center" vertical="center" wrapText="1"/>
    </xf>
    <xf numFmtId="1" fontId="38" fillId="0" borderId="16" xfId="0" applyNumberFormat="1" applyFont="1" applyBorder="1" applyAlignment="1">
      <alignment horizontal="center"/>
    </xf>
    <xf numFmtId="0" fontId="2" fillId="0" borderId="21" xfId="0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horizontal="left" wrapText="1"/>
      <protection/>
    </xf>
    <xf numFmtId="0" fontId="1" fillId="0" borderId="20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3" fontId="1" fillId="0" borderId="27" xfId="0" applyNumberFormat="1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8" fillId="0" borderId="0" xfId="0" applyFont="1" applyAlignment="1">
      <alignment horizontal="justify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70" fontId="9" fillId="0" borderId="27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7" xfId="0" applyFont="1" applyBorder="1" applyAlignment="1">
      <alignment horizontal="justify" vertical="top" wrapText="1"/>
    </xf>
    <xf numFmtId="0" fontId="6" fillId="0" borderId="16" xfId="0" applyFont="1" applyBorder="1" applyAlignment="1">
      <alignment vertical="top" wrapText="1"/>
    </xf>
    <xf numFmtId="0" fontId="1" fillId="0" borderId="21" xfId="0" applyFont="1" applyBorder="1" applyAlignment="1">
      <alignment horizontal="justify" wrapText="1"/>
    </xf>
    <xf numFmtId="0" fontId="38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EBK_PROJECT_2001-last" xfId="52"/>
    <cellStyle name="Note" xfId="53"/>
    <cellStyle name="Output" xfId="54"/>
    <cellStyle name="Title" xfId="55"/>
    <cellStyle name="Total" xfId="56"/>
    <cellStyle name="Warning Text" xfId="57"/>
    <cellStyle name="Currency" xfId="58"/>
    <cellStyle name="Currency [0]" xfId="59"/>
    <cellStyle name="Comma" xfId="60"/>
    <cellStyle name="Comma [0]" xfId="61"/>
    <cellStyle name="Нормален_Лист1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1</xdr:col>
      <xdr:colOff>552450</xdr:colOff>
      <xdr:row>1</xdr:row>
      <xdr:rowOff>0</xdr:rowOff>
    </xdr:to>
    <xdr:pic>
      <xdr:nvPicPr>
        <xdr:cNvPr id="1" name="Picture 2" descr="logo brusar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45;&#1057;&#1045;&#1063;&#1053;&#1048;%20&#1054;&#1058;&#1063;&#1045;&#1058;&#1048;%202016\12.2016\B1_2016_12_6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"/>
      <sheetName val="OCHAKVANO"/>
      <sheetName val="list"/>
      <sheetName val="INF"/>
    </sheetNames>
    <sheetDataSet>
      <sheetData sheetId="4"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</row>
        <row r="13">
          <cell r="B13" t="str">
            <v>103 Централни държавни органи по образованието</v>
          </cell>
        </row>
        <row r="14">
          <cell r="B14" t="str">
            <v>104 Централни държавни органи по здравеопазването</v>
          </cell>
        </row>
        <row r="15">
          <cell r="B15" t="str">
            <v>105 Централни държавни органи по социалното осигуряването</v>
          </cell>
        </row>
        <row r="16">
          <cell r="B16" t="str">
            <v>106 Централни държавни органи по регионалното развитие и благоустройство</v>
          </cell>
        </row>
        <row r="17">
          <cell r="B17" t="str">
            <v>107 Централни държавни органи по културата и спорта</v>
          </cell>
        </row>
        <row r="18">
          <cell r="B18" t="str">
            <v>108 Централни държавни органи по икономическите дейности и услуги</v>
          </cell>
        </row>
        <row r="19">
          <cell r="B19" t="str">
            <v>111 Контролни органи</v>
          </cell>
        </row>
        <row r="20">
          <cell r="B20" t="str">
            <v>115 Управление, контрол и регулиране на външните работи</v>
          </cell>
        </row>
        <row r="21">
          <cell r="B21" t="str">
            <v>116 Посолства, консулства, представителства и мисии в чужбина</v>
          </cell>
        </row>
        <row r="22">
          <cell r="B22" t="str">
            <v>117 Държавни и общински служби и дейности по изборите</v>
          </cell>
        </row>
        <row r="23">
          <cell r="B23" t="str">
            <v>121 Областни администрации</v>
          </cell>
        </row>
        <row r="24">
          <cell r="B24" t="str">
            <v>122 Общинска администрация</v>
          </cell>
        </row>
        <row r="25">
          <cell r="B25" t="str">
            <v>123 Общински съвети </v>
          </cell>
        </row>
        <row r="26">
          <cell r="B26" t="str">
            <v>125 Членове на Европейския парламент от Република България</v>
          </cell>
        </row>
        <row r="27">
          <cell r="B27" t="str">
            <v>128 Международни програми и споразумения, дарения и помощи от чужбина</v>
          </cell>
        </row>
        <row r="28">
          <cell r="B28" t="str">
            <v>139 Други изпълнителни и законодателни органи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</row>
        <row r="30">
          <cell r="B30" t="str">
            <v>142 Общоикономическо и социално програмиране и прогнозиране</v>
          </cell>
        </row>
        <row r="31">
          <cell r="B31" t="str">
            <v>143 Регистрация и контрол на чуждестранните инвестиции</v>
          </cell>
        </row>
        <row r="32">
          <cell r="B32" t="str">
            <v>144 Служби и дейности за връзки с българите в чужбина</v>
          </cell>
        </row>
        <row r="33">
          <cell r="B33" t="str">
            <v>145 Служби и дейности за подпомагане на бежанците</v>
          </cell>
        </row>
        <row r="34">
          <cell r="B34" t="str">
            <v>146 Управление и администриране на получена чуждестранна помощ</v>
          </cell>
        </row>
        <row r="35">
          <cell r="B35" t="str">
            <v>147 Управление на държавния резерв и военновременните запаси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</row>
        <row r="37">
          <cell r="B37" t="str">
            <v>149 Други общи служби</v>
          </cell>
        </row>
        <row r="38">
          <cell r="B38" t="str">
            <v>151 Ликвидационна комисия за закрити бюджетни организации</v>
          </cell>
        </row>
        <row r="39">
          <cell r="B39" t="str">
            <v>158 Международни програми и споразумения, дарения и помощи от чужбина</v>
          </cell>
        </row>
        <row r="40">
          <cell r="B40" t="str">
            <v>161 Организация и управление на научните изследвания и дейности</v>
          </cell>
        </row>
        <row r="41">
          <cell r="B41" t="str">
            <v>162 Научноизследователско дело</v>
          </cell>
        </row>
        <row r="42">
          <cell r="B42" t="str">
            <v>163 Научноизследователски институти и центрове</v>
          </cell>
        </row>
        <row r="43">
          <cell r="B43" t="str">
            <v>168 Международни програми и споразумения, дарения и помощи от чужбина</v>
          </cell>
        </row>
        <row r="44">
          <cell r="B44" t="str">
            <v>179 Други дейности на науката</v>
          </cell>
        </row>
        <row r="45">
          <cell r="B45" t="str">
            <v>201 Дейности по отбраната</v>
          </cell>
        </row>
        <row r="46">
          <cell r="B46" t="str">
            <v>205 Участие на Република България в НАТО</v>
          </cell>
        </row>
        <row r="47">
          <cell r="B47" t="str">
            <v>206 Мироопазващи мисии в чужбина</v>
          </cell>
        </row>
        <row r="48">
          <cell r="B48" t="str">
            <v>215 Приложни научни изследвания в областта на отбраната</v>
          </cell>
        </row>
        <row r="49">
          <cell r="B49" t="str">
            <v>218 Международни програми и споразумения, дарения и помощи от чужбина</v>
          </cell>
        </row>
        <row r="50">
          <cell r="B50" t="str">
            <v>219 Други дейности по отбраната</v>
          </cell>
        </row>
        <row r="51">
          <cell r="B51" t="str">
            <v>221 Полиция и вътрешен ред</v>
          </cell>
        </row>
        <row r="52">
          <cell r="B52" t="str">
            <v>222 Национална служба за охрана</v>
          </cell>
        </row>
        <row r="53">
          <cell r="B53" t="str">
            <v>223 Национална разузнавателна служба</v>
          </cell>
        </row>
        <row r="54">
          <cell r="B54" t="str">
            <v>224 Противопожарна охрана</v>
          </cell>
        </row>
        <row r="55">
          <cell r="B55" t="str">
            <v>225 Приложни научни изследвания в областта на вътрешния ред и сигурност</v>
          </cell>
        </row>
        <row r="56">
          <cell r="B56" t="str">
            <v>228 Международни програми и споразумения, дарения и помощи от чужбина</v>
          </cell>
        </row>
        <row r="57">
          <cell r="B57" t="str">
            <v>239 Други дейности по вътрешната сигурност</v>
          </cell>
        </row>
        <row r="58">
          <cell r="B58" t="str">
            <v>241 Висш съдебен съвет</v>
          </cell>
        </row>
        <row r="59">
          <cell r="B59" t="str">
            <v>242 Върховен административен съд</v>
          </cell>
        </row>
        <row r="60">
          <cell r="B60" t="str">
            <v>243 Върховен касационен съд</v>
          </cell>
        </row>
        <row r="61">
          <cell r="B61" t="str">
            <v>244 Прокуратура</v>
          </cell>
        </row>
        <row r="62">
          <cell r="B62" t="str">
            <v>245 Национална следствена служба</v>
          </cell>
        </row>
        <row r="63">
          <cell r="B63" t="str">
            <v>246 Съдилища</v>
          </cell>
        </row>
        <row r="64">
          <cell r="B64" t="str">
            <v>247 Окръжни следствени служби</v>
          </cell>
        </row>
        <row r="65">
          <cell r="B65" t="str">
            <v>248 Инспекторат към Висшия съдебен съвет</v>
          </cell>
        </row>
        <row r="66">
          <cell r="B66" t="str">
            <v>249 Национален институт на правосъдието</v>
          </cell>
        </row>
        <row r="67">
          <cell r="B67" t="str">
            <v>258 Международни програми и споразумения, дарения и помощи от чужбина</v>
          </cell>
        </row>
        <row r="68">
          <cell r="B68" t="str">
            <v>259 Други дейности на съдебната власт</v>
          </cell>
        </row>
        <row r="69">
          <cell r="B69" t="str">
            <v>261 Места за лишаване от свобода</v>
          </cell>
        </row>
        <row r="70">
          <cell r="B70" t="str">
            <v>268 Международни програми и споразумения, дарения и помощи от чужбина</v>
          </cell>
        </row>
        <row r="71">
          <cell r="B71" t="str">
            <v>279 Други дейности на администрацията на затворите</v>
          </cell>
        </row>
        <row r="72">
          <cell r="B72" t="str">
            <v>281 Неотложна дейност по защита на населението и националното стопанство</v>
          </cell>
        </row>
        <row r="73">
          <cell r="B73" t="str">
            <v>282 Отбранително-мобилизационна подготовка, поддържане на запаси и мощности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</row>
        <row r="75">
          <cell r="B75" t="str">
            <v>284 Ликвидиране на последици от стихийни бедствия и производствени аварии</v>
          </cell>
        </row>
        <row r="76">
          <cell r="B76" t="str">
            <v>285 Доброволни формирования за защита при бедствия</v>
          </cell>
        </row>
        <row r="77">
          <cell r="B77" t="str">
            <v>288 Международни програми и споразумения, дарения и помощи от чужбина</v>
          </cell>
        </row>
        <row r="78">
          <cell r="B78" t="str">
            <v>289 Други дейности за защита на населението при стихийни бедствия и аварии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</row>
        <row r="80">
          <cell r="B80" t="str">
            <v>311 Целодневни детски градини и обединени детски заведения</v>
          </cell>
        </row>
        <row r="81">
          <cell r="B81" t="str">
            <v>312 Специални детски градини</v>
          </cell>
        </row>
        <row r="82">
          <cell r="B82" t="str">
            <v>314 Полудневни детски градини</v>
          </cell>
        </row>
        <row r="83">
          <cell r="B83" t="str">
            <v>315 Сезонни детски градини</v>
          </cell>
        </row>
        <row r="84">
          <cell r="B84" t="str">
            <v>318 Подготвителна група в училище</v>
          </cell>
        </row>
        <row r="85">
          <cell r="B85" t="str">
            <v>321 Специални училища</v>
          </cell>
        </row>
        <row r="86">
          <cell r="B86" t="str">
            <v>322 Общообразователни училища</v>
          </cell>
        </row>
        <row r="87">
          <cell r="B87" t="str">
            <v>324 Спортни училища</v>
          </cell>
        </row>
        <row r="88">
          <cell r="B88" t="str">
            <v>325 Училища в чужбина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</row>
        <row r="90">
          <cell r="B90" t="str">
            <v>332 Общежития</v>
          </cell>
        </row>
        <row r="91">
          <cell r="B91" t="str">
            <v>333 Ученически почивни лагери</v>
          </cell>
        </row>
        <row r="92">
          <cell r="B92" t="str">
            <v>334 Повишаване на квалификацията</v>
          </cell>
        </row>
        <row r="93">
          <cell r="B93" t="str">
            <v>336 Столове</v>
          </cell>
        </row>
        <row r="94">
          <cell r="B94" t="str">
            <v>337 Извънучилищни дейности</v>
          </cell>
        </row>
        <row r="95">
          <cell r="B95" t="str">
            <v>341 Академии, университети и висши училища</v>
          </cell>
        </row>
        <row r="96">
          <cell r="B96" t="str">
            <v>349 Приложни научни изследвания в областта на образованието</v>
          </cell>
        </row>
        <row r="97">
          <cell r="B97" t="str">
            <v>359 Други дейности за децата</v>
          </cell>
        </row>
        <row r="98">
          <cell r="B98" t="str">
            <v>369 Други дейности за младежта</v>
          </cell>
        </row>
        <row r="99">
          <cell r="B99" t="str">
            <v>388 Международни програми и споразумения, дарения и помощи от чужбина</v>
          </cell>
        </row>
        <row r="100">
          <cell r="B100" t="str">
            <v>389 Други дейности по образованието</v>
          </cell>
        </row>
        <row r="101">
          <cell r="B101" t="str">
            <v>401 Управление, контрол и регулиране на дейности по здравеопазването</v>
          </cell>
        </row>
        <row r="102">
          <cell r="B102" t="str">
            <v>412 Многопрофилни болници за активно лечение </v>
          </cell>
        </row>
        <row r="103">
          <cell r="B103" t="str">
            <v>415 Домове за медико-социални грижи </v>
          </cell>
        </row>
        <row r="104">
          <cell r="B104" t="str">
            <v>418 Психиатрични болници</v>
          </cell>
        </row>
        <row r="105">
          <cell r="B105" t="str">
            <v>429 Центрове за спешна медицинска помощ</v>
          </cell>
        </row>
        <row r="106">
          <cell r="B106" t="str">
            <v>431 Детски ясли, детски кухни и яслени групи в ОДЗ</v>
          </cell>
        </row>
        <row r="107">
          <cell r="B107" t="str">
            <v>433 Рехабилитация</v>
          </cell>
        </row>
        <row r="108">
          <cell r="B108" t="str">
            <v>436 Национални центрове</v>
          </cell>
        </row>
        <row r="109">
          <cell r="B109" t="str">
            <v>437 Здравен кабинет в детски градини и училища</v>
          </cell>
        </row>
        <row r="110">
          <cell r="B110" t="str">
            <v>450 Преобразувани лечебни заведения</v>
          </cell>
        </row>
        <row r="111">
          <cell r="B111" t="str">
            <v>451 Плащания за първична извънболнична медицинска помощ</v>
          </cell>
        </row>
        <row r="112">
          <cell r="B112" t="str">
            <v>452 Плащания за специализирана извънболнична медицинска помощ</v>
          </cell>
        </row>
        <row r="113">
          <cell r="B113" t="str">
            <v>453 Плащания за дентална помощ</v>
          </cell>
        </row>
        <row r="114">
          <cell r="B114" t="str">
            <v>454 Плащания за медико-диагностична дейност</v>
          </cell>
        </row>
        <row r="115">
          <cell r="B115" t="str">
            <v>455 Плащания за лекарствени продукти</v>
          </cell>
        </row>
        <row r="116">
          <cell r="B116" t="str">
            <v>456 Плащания за болнична медицинска помощ</v>
          </cell>
        </row>
        <row r="117">
          <cell r="B117" t="str">
            <v>457 Плащания за медицински изделия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</row>
        <row r="119">
          <cell r="B119" t="str">
            <v>459 Други здравноосигурителни плащания</v>
          </cell>
        </row>
        <row r="120">
          <cell r="B120" t="str">
            <v>465 Приложни научни изследвания в областта на здравеопазването</v>
          </cell>
        </row>
        <row r="121">
          <cell r="B121" t="str">
            <v>467 Национални програми</v>
          </cell>
        </row>
        <row r="122">
          <cell r="B122" t="str">
            <v>468 Международни програми и споразумения, дарения и помощи от чужбина</v>
          </cell>
        </row>
        <row r="123">
          <cell r="B123" t="str">
            <v>469 Други дейности по здравеопазването</v>
          </cell>
        </row>
        <row r="124">
          <cell r="B124" t="str">
            <v>501 Пенсии</v>
          </cell>
        </row>
        <row r="125">
          <cell r="B125" t="str">
            <v>511 Помощи по Закона за семейните помощи за деца</v>
          </cell>
        </row>
        <row r="126">
          <cell r="B126" t="str">
            <v>512 Помощи по Закона за социално подпомагане</v>
          </cell>
        </row>
        <row r="127">
          <cell r="B127" t="str">
            <v>513 Помощи по Закона за интеграция на хората с увреждания</v>
          </cell>
        </row>
        <row r="128">
          <cell r="B128" t="str">
            <v>514 Помощи за диагностика и лечение на социално слаби лица</v>
          </cell>
        </row>
        <row r="129">
          <cell r="B129" t="str">
            <v>515 Помощи по Закона за закрила на детето</v>
          </cell>
        </row>
        <row r="130">
          <cell r="B130" t="str">
            <v>516 Помощи по Закона за ветераните от войните</v>
          </cell>
        </row>
        <row r="131">
          <cell r="B131" t="str">
            <v>517 Помощи по Закона за военноинвалидите и военнопострадалите</v>
          </cell>
        </row>
        <row r="132">
          <cell r="B132" t="str">
            <v>518 Социални помощи и обезщетения по международни програми, помощи и дарения</v>
          </cell>
        </row>
        <row r="133">
          <cell r="B133" t="str">
            <v>519 Други помощи и обезщетения</v>
          </cell>
        </row>
        <row r="134">
          <cell r="B134" t="str">
            <v>521 Служби по социалното осигуряване (ДОО и др.)</v>
          </cell>
        </row>
        <row r="135">
          <cell r="B135" t="str">
            <v>522 Дирекции за социално подпомагане</v>
          </cell>
        </row>
        <row r="136">
          <cell r="B136" t="str">
            <v>524 Домашен социален патронаж</v>
          </cell>
        </row>
        <row r="137">
          <cell r="B137" t="str">
            <v>525 Клубове на пенсионера, инвалида и др.</v>
          </cell>
        </row>
        <row r="138">
          <cell r="B138" t="str">
            <v>526 Центрове за обществена подкрепа</v>
          </cell>
        </row>
        <row r="139">
          <cell r="B139" t="str">
            <v>527 Звена "Майка и бебе"</v>
          </cell>
        </row>
        <row r="140">
          <cell r="B140" t="str">
            <v>528 Център за работа с деца на улицата</v>
          </cell>
        </row>
        <row r="141">
          <cell r="B141" t="str">
            <v>529 Кризисен център</v>
          </cell>
        </row>
        <row r="142">
          <cell r="B142" t="str">
            <v>530 Център за настаняване от семеен тип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</row>
        <row r="144">
          <cell r="B144" t="str">
            <v>532 Програми за временна заетост</v>
          </cell>
        </row>
        <row r="145">
          <cell r="B145" t="str">
            <v>533 Други програми и дейности за осигуряване на заетост</v>
          </cell>
        </row>
        <row r="146">
          <cell r="B146" t="str">
            <v>534 Наблюдавани жилища</v>
          </cell>
        </row>
        <row r="147">
          <cell r="B147" t="str">
            <v>535 Преходни жилища</v>
          </cell>
        </row>
        <row r="148">
          <cell r="B148" t="str">
            <v>538 Програми за закрила на детето</v>
          </cell>
        </row>
        <row r="149">
          <cell r="B149" t="str">
            <v>540 Домове за стари хора</v>
          </cell>
        </row>
        <row r="150">
          <cell r="B150" t="str">
            <v>541 Домове за възрастни хора с увреждания</v>
          </cell>
        </row>
        <row r="151">
          <cell r="B151" t="str">
            <v>545 Социален учебно-професионален център</v>
          </cell>
        </row>
        <row r="152">
          <cell r="B152" t="str">
            <v>546 Домове за деца</v>
          </cell>
        </row>
        <row r="153">
          <cell r="B153" t="str">
            <v>547 Център за временно настаняване</v>
          </cell>
        </row>
        <row r="154">
          <cell r="B154" t="str">
            <v>548 Дневни центрове за стари хора</v>
          </cell>
        </row>
        <row r="155">
          <cell r="B155" t="str">
            <v>550 Центрове за социална рехабилитация и интеграция</v>
          </cell>
        </row>
        <row r="156">
          <cell r="B156" t="str">
            <v>551 Дневни центрове за лица с увреждания</v>
          </cell>
        </row>
        <row r="157">
          <cell r="B157" t="str">
            <v>553 Приюти</v>
          </cell>
        </row>
        <row r="158">
          <cell r="B158" t="str">
            <v>554 Защитени жилища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</row>
        <row r="160">
          <cell r="B160" t="str">
            <v>561 Социален асистент</v>
          </cell>
        </row>
        <row r="161">
          <cell r="B161" t="str">
            <v>562 Личен асистент</v>
          </cell>
        </row>
        <row r="162">
          <cell r="B162" t="str">
            <v>588 Международни програми и споразумения, дарения и помощи от чужбина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</row>
        <row r="165">
          <cell r="B165" t="str">
            <v>602 Служби по кадастър, геодезия и регистрация на недвижимата собственост</v>
          </cell>
        </row>
        <row r="166">
          <cell r="B166" t="str">
            <v>603 Водоснабдяване и канализация</v>
          </cell>
        </row>
        <row r="167">
          <cell r="B167" t="str">
            <v>604 Осветление на улици и площади</v>
          </cell>
        </row>
        <row r="168">
          <cell r="B168" t="str">
            <v>605 Бани и перални</v>
          </cell>
        </row>
        <row r="169">
          <cell r="B169" t="str">
            <v>606 Изграждане, ремонт и поддържане на уличната мрежа</v>
          </cell>
        </row>
        <row r="170">
          <cell r="B170" t="str">
            <v>618 Международни програми и споразумения, дарения и помощи от чужбина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</row>
        <row r="173">
          <cell r="B173" t="str">
            <v>622 Озеленяване</v>
          </cell>
        </row>
        <row r="174">
          <cell r="B174" t="str">
            <v>623 Чистота</v>
          </cell>
        </row>
        <row r="175">
          <cell r="B175" t="str">
            <v>624 Геозащита</v>
          </cell>
        </row>
        <row r="176">
          <cell r="B176" t="str">
            <v>625 Приложни и научни изследвания  в областта на опазване на околната среда</v>
          </cell>
        </row>
        <row r="177">
          <cell r="B177" t="str">
            <v>626 Пречистване на отпадъчните води от населените места</v>
          </cell>
        </row>
        <row r="178">
          <cell r="B178" t="str">
            <v>627 Управление на дейностите по отпадъците</v>
          </cell>
        </row>
        <row r="179">
          <cell r="B179" t="str">
            <v>628 Международни програми и споразумения, дарения и помощи от чужбина</v>
          </cell>
        </row>
        <row r="180">
          <cell r="B180" t="str">
            <v>629 Други дейности по опазване на околната среда</v>
          </cell>
        </row>
        <row r="181">
          <cell r="B181" t="str">
            <v>701 Дейности по почивното дело и социалния отдих</v>
          </cell>
        </row>
        <row r="182">
          <cell r="B182" t="str">
            <v>708 Международни програми и споразумения, дарения и помощи от чужбина</v>
          </cell>
        </row>
        <row r="183">
          <cell r="B183" t="str">
            <v>711 Управление, контрол и регулиране на дейностите по спорта</v>
          </cell>
        </row>
        <row r="184">
          <cell r="B184" t="str">
            <v>712 Детски и специализирани спортни школи</v>
          </cell>
        </row>
        <row r="185">
          <cell r="B185" t="str">
            <v>713 Спорт за всички</v>
          </cell>
        </row>
        <row r="186">
          <cell r="B186" t="str">
            <v>714 Спортни бази за спорт за всички</v>
          </cell>
        </row>
        <row r="187">
          <cell r="B187" t="str">
            <v>718 Международни програми и споразумения, дарения и помощи от чужбина</v>
          </cell>
        </row>
        <row r="188">
          <cell r="B188" t="str">
            <v>719 Други дейности по спорта и физическата култура</v>
          </cell>
        </row>
        <row r="189">
          <cell r="B189" t="str">
            <v>731 Управление, контрол и регулиране на дейностите по културата</v>
          </cell>
        </row>
        <row r="190">
          <cell r="B190" t="str">
            <v>732 Културни дейности</v>
          </cell>
        </row>
        <row r="191">
          <cell r="B191" t="str">
            <v>733 Български културни институти в чужбина</v>
          </cell>
        </row>
        <row r="192">
          <cell r="B192" t="str">
            <v>735 Театри</v>
          </cell>
        </row>
        <row r="193">
          <cell r="B193" t="str">
            <v>736 Оперно - филхармонични дружества и опери</v>
          </cell>
        </row>
        <row r="194">
          <cell r="B194" t="str">
            <v>737 Оркестри и ансамбли</v>
          </cell>
        </row>
        <row r="195">
          <cell r="B195" t="str">
            <v>738 Читалища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</row>
        <row r="198">
          <cell r="B198" t="str">
            <v>741 Радиотранслационни възли</v>
          </cell>
        </row>
        <row r="199">
          <cell r="B199" t="str">
            <v>742 Радио</v>
          </cell>
        </row>
        <row r="200">
          <cell r="B200" t="str">
            <v>743 Телевизия</v>
          </cell>
        </row>
        <row r="201">
          <cell r="B201" t="str">
            <v>744 Филмотечно и фонотечно дело</v>
          </cell>
        </row>
        <row r="202">
          <cell r="B202" t="str">
            <v>745 Обредни домове и зали</v>
          </cell>
        </row>
        <row r="203">
          <cell r="B203" t="str">
            <v>746 Зоопаркове</v>
          </cell>
        </row>
        <row r="204">
          <cell r="B204" t="str">
            <v>747 Държавен архив и териториални архиви</v>
          </cell>
        </row>
        <row r="205">
          <cell r="B205" t="str">
            <v>748 Подпомагане развитието на културата</v>
          </cell>
        </row>
        <row r="206">
          <cell r="B206" t="str">
            <v>751 Библиотеки с национален и регионален характер</v>
          </cell>
        </row>
        <row r="207">
          <cell r="B207" t="str">
            <v>752 Градски библиотеки</v>
          </cell>
        </row>
        <row r="208">
          <cell r="B208" t="str">
            <v>755 Приложни и научни изследвания  в областта на опазване на културата</v>
          </cell>
        </row>
        <row r="209">
          <cell r="B209" t="str">
            <v>758 Международни програми и споразумения, дарения и помощи от чужбина</v>
          </cell>
        </row>
        <row r="210">
          <cell r="B210" t="str">
            <v>759 Други дейности по културата</v>
          </cell>
        </row>
        <row r="211">
          <cell r="B211" t="str">
            <v>761 Контрол и регулиране на дейностите по религиозно дело</v>
          </cell>
        </row>
        <row r="212">
          <cell r="B212" t="str">
            <v>762 Субсидии и други разходи за дейности по религиозно дело</v>
          </cell>
        </row>
        <row r="213">
          <cell r="B213" t="str">
            <v>768 Международни програми и споразумения, дарения и помощи от чужбина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</row>
        <row r="215">
          <cell r="B215" t="str">
            <v>802 Изследвания, измервания и анализи на горивата и енергията</v>
          </cell>
        </row>
        <row r="216">
          <cell r="B216" t="str">
            <v>803 Безопасност и съхраняване на радиоактивни отпадъци</v>
          </cell>
        </row>
        <row r="217">
          <cell r="B217" t="str">
            <v>804 Извеждане на ядрени съоръжения от експлоатация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</row>
        <row r="219">
          <cell r="B219" t="str">
            <v>807 Международни програми и споразумения, дарения и помощи от чужбина</v>
          </cell>
        </row>
        <row r="220">
          <cell r="B220" t="str">
            <v>808 Други дейности по минното дело</v>
          </cell>
        </row>
        <row r="221">
          <cell r="B221" t="str">
            <v>809 Други дейности по горивата и енергията</v>
          </cell>
        </row>
        <row r="222">
          <cell r="B222" t="str">
            <v>811 Управление, контрол и регулиране на дейностите по растениевъдство</v>
          </cell>
        </row>
        <row r="223">
          <cell r="B223" t="str">
            <v>813 Областни земеделски служби</v>
          </cell>
        </row>
        <row r="224">
          <cell r="B224" t="str">
            <v>814 Управление, контрол и регулиране на дейностите по горското стопанство</v>
          </cell>
        </row>
        <row r="225">
          <cell r="B225" t="str">
            <v>815 Управление, контрол и регулиране на дейностите по лова и риболова</v>
          </cell>
        </row>
        <row r="226">
          <cell r="B226" t="str">
            <v>816 Машинно-изпитателни центрове и контролно технически инспекции</v>
          </cell>
        </row>
        <row r="227">
          <cell r="B227" t="str">
            <v>817 Ветеринарно-медицински служби</v>
          </cell>
        </row>
        <row r="228">
          <cell r="B228" t="str">
            <v>821 Други служби по поземлената реформа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</row>
        <row r="230">
          <cell r="B230" t="str">
            <v>825 Приложни и научни изследвания  в областта на земеделието и горите</v>
          </cell>
        </row>
        <row r="231">
          <cell r="B231" t="str">
            <v>826 Рибарство</v>
          </cell>
        </row>
        <row r="232">
          <cell r="B232" t="str">
            <v>827 Развитие на селските райони</v>
          </cell>
        </row>
        <row r="233">
          <cell r="B233" t="str">
            <v>828 Международни програми и споразумения, дарения и помощи от чужбина</v>
          </cell>
        </row>
        <row r="234">
          <cell r="B234" t="str">
            <v>829 Други дейности по селско и горско стопанство, лов и риболов</v>
          </cell>
        </row>
        <row r="235">
          <cell r="B235" t="str">
            <v>831 Управление,контрол и регулиране на дейностите по транспорта и пътищата</v>
          </cell>
        </row>
        <row r="236">
          <cell r="B236" t="str">
            <v>832 Служби и дейности по поддържане, ремонт и изграждане на пътищата</v>
          </cell>
        </row>
        <row r="237">
          <cell r="B237" t="str">
            <v>833 Проучвания, измервания и анализи на пътната мрежа</v>
          </cell>
        </row>
        <row r="238">
          <cell r="B238" t="str">
            <v>834 Дейности по автомобилния транспорт</v>
          </cell>
        </row>
        <row r="239">
          <cell r="B239" t="str">
            <v>835 Дейности по железопътния транспорт</v>
          </cell>
        </row>
        <row r="240">
          <cell r="B240" t="str">
            <v>836 Дейности по въздушния транспорт</v>
          </cell>
        </row>
        <row r="241">
          <cell r="B241" t="str">
            <v>837 Дейности по водния транспорт</v>
          </cell>
        </row>
        <row r="242">
          <cell r="B242" t="str">
            <v>838 Управление, контрол и регулиране на дейностите по комуникациите</v>
          </cell>
        </row>
        <row r="243">
          <cell r="B243" t="str">
            <v>839 Пощи и далекосъобщения</v>
          </cell>
        </row>
        <row r="244">
          <cell r="B244" t="str">
            <v>845 Приложни и научни изследвания  в областта на транспорта и съобщенията</v>
          </cell>
        </row>
        <row r="245">
          <cell r="B245" t="str">
            <v>848 Международни програми и споразумения, дарения и помощи от чужбина</v>
          </cell>
        </row>
        <row r="246">
          <cell r="B246" t="str">
            <v>849 Други дейности по транспорта,пътищата,пощите и далекосъобщенията</v>
          </cell>
        </row>
        <row r="247">
          <cell r="B247" t="str">
            <v>851 Управление, контрол и регулиране на дейностите по промишлеността</v>
          </cell>
        </row>
        <row r="248">
          <cell r="B248" t="str">
            <v>852 Управление, контрол и регулиране на дейностите по строителството</v>
          </cell>
        </row>
        <row r="249">
          <cell r="B249" t="str">
            <v>853 Международни програми и споразумения, дарения и помощи от чужбина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</row>
        <row r="251">
          <cell r="B251" t="str">
            <v>858 Други дейности по промишлеността</v>
          </cell>
        </row>
        <row r="252">
          <cell r="B252" t="str">
            <v>859 Други дейности по строителството</v>
          </cell>
        </row>
        <row r="253">
          <cell r="B253" t="str">
            <v>861 Управление, контрол и регулиране на дейностите по туризма</v>
          </cell>
        </row>
        <row r="254">
          <cell r="B254" t="str">
            <v>862 Туристически бази</v>
          </cell>
        </row>
        <row r="255">
          <cell r="B255" t="str">
            <v>863 Специализирани спортно-туристически школи</v>
          </cell>
        </row>
        <row r="256">
          <cell r="B256" t="str">
            <v>864 Международни програми и споразумения, дарения и помощи от чужбина</v>
          </cell>
        </row>
        <row r="257">
          <cell r="B257" t="str">
            <v>865 Други дейности по туризма</v>
          </cell>
        </row>
        <row r="258">
          <cell r="B258" t="str">
            <v>866 Общински пазари и тържища</v>
          </cell>
        </row>
        <row r="259">
          <cell r="B259" t="str">
            <v>867 Реклама и маркетинг</v>
          </cell>
        </row>
        <row r="260">
          <cell r="B260" t="str">
            <v>868 Информационно-изчислителни центрове</v>
          </cell>
        </row>
        <row r="261">
          <cell r="B261" t="str">
            <v>869 Издателска дейност и печатни бази</v>
          </cell>
        </row>
        <row r="262">
          <cell r="B262" t="str">
            <v>871 Помощни стопанства, столове и други спомагателни дейности</v>
          </cell>
        </row>
        <row r="263">
          <cell r="B263" t="str">
            <v>872 Дворци, резиденции и стопанства</v>
          </cell>
        </row>
        <row r="264">
          <cell r="B264" t="str">
            <v>873 Оздравителни програми за предприятия в изолация и ликвидация</v>
          </cell>
        </row>
        <row r="265">
          <cell r="B265" t="str">
            <v>875 Органи и дейности по приватизация</v>
          </cell>
        </row>
        <row r="266">
          <cell r="B266" t="str">
            <v>876 Органи по стандартизация и метрология</v>
          </cell>
        </row>
        <row r="267">
          <cell r="B267" t="str">
            <v>877 Патентно дело</v>
          </cell>
        </row>
        <row r="268">
          <cell r="B268" t="str">
            <v>878 Приюти за безстопанствени животни</v>
          </cell>
        </row>
        <row r="269">
          <cell r="B269" t="str">
            <v>885 Приложни и научни изследвания  в други дейности по икономиката</v>
          </cell>
        </row>
        <row r="270">
          <cell r="B270" t="str">
            <v>888 Структурни реформи</v>
          </cell>
        </row>
        <row r="271">
          <cell r="B271" t="str">
            <v>897 Международни програми и споразумения, дарения и помощи от чужбина</v>
          </cell>
        </row>
        <row r="272">
          <cell r="B272" t="str">
            <v>898 Други дейности по икономиката</v>
          </cell>
        </row>
        <row r="273">
          <cell r="B273" t="str">
            <v>910 Разходи за лихви</v>
          </cell>
        </row>
        <row r="274">
          <cell r="B274" t="str">
            <v>997 Други разходи некласифицирани по другите функции</v>
          </cell>
        </row>
        <row r="275">
          <cell r="B275" t="str">
            <v>998 Резерв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"/>
  <sheetViews>
    <sheetView tabSelected="1" zoomScale="75" zoomScaleNormal="75" zoomScalePageLayoutView="0" workbookViewId="0" topLeftCell="A1">
      <selection activeCell="S3" sqref="S3"/>
    </sheetView>
  </sheetViews>
  <sheetFormatPr defaultColWidth="9.140625" defaultRowHeight="12.75"/>
  <cols>
    <col min="1" max="1" width="8.140625" style="29" customWidth="1"/>
    <col min="2" max="2" width="54.28125" style="29" customWidth="1"/>
    <col min="3" max="3" width="15.7109375" style="29" customWidth="1"/>
    <col min="4" max="4" width="13.140625" style="29" bestFit="1" customWidth="1"/>
    <col min="5" max="5" width="9.28125" style="29" customWidth="1"/>
    <col min="6" max="6" width="8.8515625" style="29" bestFit="1" customWidth="1"/>
    <col min="7" max="7" width="6.140625" style="29" bestFit="1" customWidth="1"/>
    <col min="8" max="16384" width="9.140625" style="29" customWidth="1"/>
  </cols>
  <sheetData>
    <row r="1" spans="1:5" s="36" customFormat="1" ht="37.5" customHeight="1">
      <c r="A1" s="249" t="s">
        <v>106</v>
      </c>
      <c r="B1" s="250"/>
      <c r="C1" s="250"/>
      <c r="D1" s="250"/>
      <c r="E1" s="250"/>
    </row>
    <row r="2" ht="15" customHeight="1">
      <c r="B2" s="30" t="s">
        <v>74</v>
      </c>
    </row>
    <row r="3" spans="1:5" ht="16.5" thickBot="1">
      <c r="A3" s="31"/>
      <c r="B3" s="251" t="s">
        <v>83</v>
      </c>
      <c r="C3" s="252"/>
      <c r="D3" s="252"/>
      <c r="E3" s="252"/>
    </row>
    <row r="5" ht="15.75">
      <c r="A5" s="1" t="s">
        <v>0</v>
      </c>
    </row>
    <row r="6" ht="7.5" customHeight="1">
      <c r="A6" s="1"/>
    </row>
    <row r="7" spans="1:5" ht="15.75">
      <c r="A7" s="237" t="s">
        <v>107</v>
      </c>
      <c r="B7" s="236"/>
      <c r="C7" s="236"/>
      <c r="D7" s="236"/>
      <c r="E7" s="236"/>
    </row>
    <row r="8" spans="1:8" ht="15.75">
      <c r="A8" s="237" t="s">
        <v>108</v>
      </c>
      <c r="B8" s="236"/>
      <c r="C8" s="236"/>
      <c r="D8" s="236"/>
      <c r="E8" s="236"/>
      <c r="H8" s="188"/>
    </row>
    <row r="9" ht="9.75" customHeight="1">
      <c r="A9" s="2"/>
    </row>
    <row r="10" ht="9.75" customHeight="1">
      <c r="A10" s="2"/>
    </row>
    <row r="11" ht="9.75" customHeight="1">
      <c r="A11" s="2"/>
    </row>
    <row r="12" spans="1:5" ht="15.75">
      <c r="A12" s="243" t="s">
        <v>80</v>
      </c>
      <c r="B12" s="248"/>
      <c r="C12" s="248"/>
      <c r="D12" s="248"/>
      <c r="E12" s="248"/>
    </row>
    <row r="13" ht="15.75">
      <c r="B13" s="2" t="s">
        <v>1</v>
      </c>
    </row>
    <row r="14" spans="1:5" ht="15.75">
      <c r="A14" s="243" t="s">
        <v>2</v>
      </c>
      <c r="B14" s="248"/>
      <c r="C14" s="248"/>
      <c r="D14" s="248"/>
      <c r="E14" s="248"/>
    </row>
    <row r="15" spans="1:5" ht="15.75">
      <c r="A15" s="243" t="s">
        <v>3</v>
      </c>
      <c r="B15" s="244"/>
      <c r="C15" s="244"/>
      <c r="D15" s="244"/>
      <c r="E15" s="244"/>
    </row>
    <row r="16" ht="12" customHeight="1">
      <c r="A16" s="4"/>
    </row>
    <row r="17" spans="1:5" ht="15.75">
      <c r="A17" s="245" t="s">
        <v>199</v>
      </c>
      <c r="B17" s="246"/>
      <c r="C17" s="246"/>
      <c r="D17" s="246"/>
      <c r="E17" s="246"/>
    </row>
    <row r="18" spans="1:5" ht="15.75">
      <c r="A18" s="247" t="s">
        <v>200</v>
      </c>
      <c r="B18" s="246"/>
      <c r="C18" s="246"/>
      <c r="D18" s="246"/>
      <c r="E18" s="246"/>
    </row>
    <row r="19" ht="9.75" customHeight="1">
      <c r="A19" s="2"/>
    </row>
    <row r="20" spans="1:5" ht="15.75">
      <c r="A20" s="237" t="s">
        <v>81</v>
      </c>
      <c r="B20" s="236"/>
      <c r="C20" s="236"/>
      <c r="D20" s="236"/>
      <c r="E20" s="236"/>
    </row>
    <row r="21" spans="1:6" ht="9" customHeight="1">
      <c r="A21" s="189"/>
      <c r="B21" s="179"/>
      <c r="C21" s="179"/>
      <c r="D21" s="179"/>
      <c r="E21" s="179"/>
      <c r="F21" s="179"/>
    </row>
    <row r="22" spans="1:6" ht="15">
      <c r="A22" s="233" t="s">
        <v>82</v>
      </c>
      <c r="B22" s="234"/>
      <c r="C22" s="234"/>
      <c r="D22" s="234"/>
      <c r="E22" s="234"/>
      <c r="F22" s="179"/>
    </row>
    <row r="23" spans="1:6" ht="15">
      <c r="A23" s="234"/>
      <c r="B23" s="234"/>
      <c r="C23" s="234"/>
      <c r="D23" s="234"/>
      <c r="E23" s="234"/>
      <c r="F23" s="179"/>
    </row>
    <row r="24" spans="1:6" ht="15">
      <c r="A24" s="234"/>
      <c r="B24" s="234"/>
      <c r="C24" s="234"/>
      <c r="D24" s="234"/>
      <c r="E24" s="234"/>
      <c r="F24" s="179"/>
    </row>
    <row r="25" spans="1:5" ht="21.75" customHeight="1">
      <c r="A25" s="234"/>
      <c r="B25" s="234"/>
      <c r="C25" s="234"/>
      <c r="D25" s="234"/>
      <c r="E25" s="234"/>
    </row>
    <row r="26" spans="1:5" ht="21.75" customHeight="1">
      <c r="A26" s="32"/>
      <c r="B26" s="32"/>
      <c r="C26" s="32"/>
      <c r="D26" s="32"/>
      <c r="E26" s="32"/>
    </row>
    <row r="27" spans="1:5" ht="10.5" customHeight="1">
      <c r="A27" s="20"/>
      <c r="B27" s="20"/>
      <c r="C27" s="20"/>
      <c r="D27" s="20"/>
      <c r="E27" s="20"/>
    </row>
    <row r="28" ht="15.75">
      <c r="B28" s="190" t="s">
        <v>4</v>
      </c>
    </row>
    <row r="29" spans="1:5" ht="15.75" customHeight="1">
      <c r="A29" s="235" t="s">
        <v>201</v>
      </c>
      <c r="B29" s="236"/>
      <c r="C29" s="236"/>
      <c r="D29" s="236"/>
      <c r="E29" s="236"/>
    </row>
    <row r="30" spans="1:5" ht="17.25" customHeight="1">
      <c r="A30" s="236"/>
      <c r="B30" s="236"/>
      <c r="C30" s="236"/>
      <c r="D30" s="236"/>
      <c r="E30" s="236"/>
    </row>
    <row r="31" spans="2:4" ht="15.75">
      <c r="B31" s="122" t="s">
        <v>78</v>
      </c>
      <c r="C31" s="20"/>
      <c r="D31" s="20"/>
    </row>
    <row r="32" spans="1:4" ht="16.5" thickBot="1">
      <c r="A32" s="255" t="s">
        <v>5</v>
      </c>
      <c r="B32" s="260"/>
      <c r="C32" s="260"/>
      <c r="D32" s="260"/>
    </row>
    <row r="33" spans="1:5" ht="15.75" customHeight="1">
      <c r="A33" s="230" t="s">
        <v>6</v>
      </c>
      <c r="B33" s="239" t="s">
        <v>7</v>
      </c>
      <c r="C33" s="239" t="s">
        <v>8</v>
      </c>
      <c r="D33" s="239" t="s">
        <v>174</v>
      </c>
      <c r="E33" s="239" t="s">
        <v>9</v>
      </c>
    </row>
    <row r="34" spans="1:5" ht="15.75" thickBot="1">
      <c r="A34" s="231"/>
      <c r="B34" s="240"/>
      <c r="C34" s="240"/>
      <c r="D34" s="240"/>
      <c r="E34" s="240"/>
    </row>
    <row r="35" spans="1:5" ht="16.5" thickBot="1">
      <c r="A35" s="16">
        <v>1</v>
      </c>
      <c r="B35" s="14">
        <v>2</v>
      </c>
      <c r="C35" s="14">
        <v>3</v>
      </c>
      <c r="D35" s="14">
        <v>4</v>
      </c>
      <c r="E35" s="14">
        <v>5</v>
      </c>
    </row>
    <row r="36" spans="1:5" ht="16.5" thickBot="1">
      <c r="A36" s="7" t="s">
        <v>10</v>
      </c>
      <c r="B36" s="8" t="s">
        <v>11</v>
      </c>
      <c r="C36" s="203">
        <f>C37+C38+C40+C39</f>
        <v>1746189</v>
      </c>
      <c r="D36" s="203">
        <f>D37+D38+D40+D39</f>
        <v>537438</v>
      </c>
      <c r="E36" s="206">
        <f>D36/C36*100</f>
        <v>30.777768042290955</v>
      </c>
    </row>
    <row r="37" spans="1:5" ht="14.25" customHeight="1">
      <c r="A37" s="223"/>
      <c r="B37" s="9" t="s">
        <v>84</v>
      </c>
      <c r="C37" s="213">
        <v>1726787</v>
      </c>
      <c r="D37" s="94">
        <v>518036</v>
      </c>
      <c r="E37" s="198">
        <f>D37/C37*100</f>
        <v>29.999994208897796</v>
      </c>
    </row>
    <row r="38" spans="1:5" ht="15.75" hidden="1">
      <c r="A38" s="223"/>
      <c r="B38" s="9" t="s">
        <v>85</v>
      </c>
      <c r="C38" s="213"/>
      <c r="D38" s="72"/>
      <c r="E38" s="97" t="e">
        <f>D38/C38*100</f>
        <v>#DIV/0!</v>
      </c>
    </row>
    <row r="39" spans="1:5" ht="15.75" hidden="1">
      <c r="A39" s="223"/>
      <c r="B39" s="9" t="s">
        <v>137</v>
      </c>
      <c r="C39" s="213"/>
      <c r="D39" s="72"/>
      <c r="E39" s="97"/>
    </row>
    <row r="40" spans="1:5" ht="16.5" thickBot="1">
      <c r="A40" s="223"/>
      <c r="B40" s="9" t="s">
        <v>86</v>
      </c>
      <c r="C40" s="213">
        <v>19402</v>
      </c>
      <c r="D40" s="94">
        <v>19402</v>
      </c>
      <c r="E40" s="97">
        <f>D40/C40*100</f>
        <v>100</v>
      </c>
    </row>
    <row r="41" spans="1:5" ht="16.5" thickBot="1">
      <c r="A41" s="16" t="s">
        <v>12</v>
      </c>
      <c r="B41" s="21" t="s">
        <v>13</v>
      </c>
      <c r="C41" s="214">
        <f>C42+C43+C44</f>
        <v>0</v>
      </c>
      <c r="D41" s="214">
        <f>D42+D43+D44</f>
        <v>-257</v>
      </c>
      <c r="E41" s="198"/>
    </row>
    <row r="42" spans="1:5" ht="15.75">
      <c r="A42" s="13"/>
      <c r="B42" s="86" t="s">
        <v>131</v>
      </c>
      <c r="C42" s="197"/>
      <c r="D42" s="197"/>
      <c r="E42" s="215"/>
    </row>
    <row r="43" spans="1:5" ht="15.75">
      <c r="A43" s="13"/>
      <c r="B43" s="74" t="s">
        <v>46</v>
      </c>
      <c r="C43" s="216"/>
      <c r="D43" s="95">
        <v>-257</v>
      </c>
      <c r="E43" s="209"/>
    </row>
    <row r="44" spans="1:5" ht="16.5" thickBot="1">
      <c r="A44" s="13"/>
      <c r="B44" s="87" t="s">
        <v>138</v>
      </c>
      <c r="C44" s="217"/>
      <c r="D44" s="96"/>
      <c r="E44" s="211"/>
    </row>
    <row r="45" spans="1:5" ht="16.5" thickBot="1">
      <c r="A45" s="5" t="s">
        <v>14</v>
      </c>
      <c r="B45" s="85" t="s">
        <v>15</v>
      </c>
      <c r="C45" s="217">
        <f>C46+C47+C49+C48</f>
        <v>16687</v>
      </c>
      <c r="D45" s="217">
        <f>D46+D47+D49+D48</f>
        <v>16687</v>
      </c>
      <c r="E45" s="51">
        <v>0</v>
      </c>
    </row>
    <row r="46" spans="1:5" ht="15.75" hidden="1">
      <c r="A46" s="5"/>
      <c r="B46" s="73" t="s">
        <v>132</v>
      </c>
      <c r="C46" s="213"/>
      <c r="D46" s="213"/>
      <c r="E46" s="209"/>
    </row>
    <row r="47" spans="1:5" ht="15.75">
      <c r="A47" s="13"/>
      <c r="B47" s="73" t="s">
        <v>133</v>
      </c>
      <c r="C47" s="213">
        <v>2477</v>
      </c>
      <c r="D47" s="213">
        <v>2477</v>
      </c>
      <c r="E47" s="209">
        <f>D47/C47*100</f>
        <v>100</v>
      </c>
    </row>
    <row r="48" spans="1:5" ht="15.75">
      <c r="A48" s="13"/>
      <c r="B48" s="73" t="s">
        <v>139</v>
      </c>
      <c r="C48" s="213">
        <v>870</v>
      </c>
      <c r="D48" s="213">
        <v>870</v>
      </c>
      <c r="E48" s="209">
        <f>D48/C48*100</f>
        <v>100</v>
      </c>
    </row>
    <row r="49" spans="1:5" ht="16.5" thickBot="1">
      <c r="A49" s="71"/>
      <c r="B49" s="9" t="s">
        <v>130</v>
      </c>
      <c r="C49" s="213">
        <v>13340</v>
      </c>
      <c r="D49" s="213">
        <v>13340</v>
      </c>
      <c r="E49" s="209">
        <f>D49/C49*100</f>
        <v>100</v>
      </c>
    </row>
    <row r="50" spans="1:14" ht="16.5" thickBot="1">
      <c r="A50" s="16" t="s">
        <v>16</v>
      </c>
      <c r="B50" s="15" t="s">
        <v>176</v>
      </c>
      <c r="C50" s="65">
        <f>L51+C51</f>
        <v>-14482</v>
      </c>
      <c r="D50" s="65">
        <f>M51+D51</f>
        <v>-6729</v>
      </c>
      <c r="E50" s="196"/>
      <c r="J50" s="38"/>
      <c r="K50" s="38"/>
      <c r="L50" s="19"/>
      <c r="M50" s="38"/>
      <c r="N50" s="83"/>
    </row>
    <row r="51" spans="1:14" ht="16.5" thickBot="1">
      <c r="A51" s="7"/>
      <c r="B51" s="108" t="s">
        <v>51</v>
      </c>
      <c r="C51" s="218">
        <v>-14482</v>
      </c>
      <c r="D51" s="207">
        <v>-6729</v>
      </c>
      <c r="E51" s="196"/>
      <c r="J51" s="72"/>
      <c r="K51" s="75"/>
      <c r="L51" s="19"/>
      <c r="M51" s="18"/>
      <c r="N51" s="83"/>
    </row>
    <row r="52" spans="1:14" ht="19.5" customHeight="1" thickBot="1">
      <c r="A52" s="7"/>
      <c r="B52" s="15" t="s">
        <v>89</v>
      </c>
      <c r="C52" s="219">
        <v>23258</v>
      </c>
      <c r="D52" s="207">
        <v>-67085</v>
      </c>
      <c r="E52" s="196"/>
      <c r="J52" s="72"/>
      <c r="K52" s="75"/>
      <c r="L52" s="19"/>
      <c r="M52" s="18"/>
      <c r="N52" s="83"/>
    </row>
    <row r="53" spans="1:14" ht="16.5" thickBot="1">
      <c r="A53" s="7"/>
      <c r="B53" s="15" t="s">
        <v>134</v>
      </c>
      <c r="C53" s="219"/>
      <c r="D53" s="207"/>
      <c r="E53" s="196"/>
      <c r="J53" s="72"/>
      <c r="K53" s="75"/>
      <c r="L53" s="19"/>
      <c r="M53" s="18"/>
      <c r="N53" s="83"/>
    </row>
    <row r="54" spans="1:14" ht="16.5" thickBot="1">
      <c r="A54" s="7" t="s">
        <v>114</v>
      </c>
      <c r="B54" s="34" t="s">
        <v>17</v>
      </c>
      <c r="C54" s="66">
        <f>C55+C56</f>
        <v>46555</v>
      </c>
      <c r="D54" s="66">
        <f>D55+D56</f>
        <v>6048</v>
      </c>
      <c r="E54" s="206">
        <v>0</v>
      </c>
      <c r="J54" s="72"/>
      <c r="K54" s="38"/>
      <c r="L54" s="19"/>
      <c r="M54" s="38"/>
      <c r="N54" s="83"/>
    </row>
    <row r="55" spans="1:14" ht="16.5" thickBot="1">
      <c r="A55" s="13"/>
      <c r="B55" s="10" t="s">
        <v>127</v>
      </c>
      <c r="C55" s="207">
        <v>46555</v>
      </c>
      <c r="D55" s="207">
        <v>46555</v>
      </c>
      <c r="E55" s="51">
        <f>D55/C55*100</f>
        <v>100</v>
      </c>
      <c r="J55" s="38"/>
      <c r="K55" s="38"/>
      <c r="L55" s="38"/>
      <c r="M55" s="38"/>
      <c r="N55" s="38"/>
    </row>
    <row r="56" spans="1:5" ht="16.5" thickBot="1">
      <c r="A56" s="7"/>
      <c r="B56" s="10" t="s">
        <v>18</v>
      </c>
      <c r="C56" s="210"/>
      <c r="D56" s="210">
        <v>-40507</v>
      </c>
      <c r="E56" s="211">
        <v>0</v>
      </c>
    </row>
    <row r="57" spans="1:5" ht="12.75" customHeight="1">
      <c r="A57" s="225" t="s">
        <v>19</v>
      </c>
      <c r="B57" s="226"/>
      <c r="C57" s="241">
        <f>C36+C45+C54+C41+C50+C52+C53</f>
        <v>1818207</v>
      </c>
      <c r="D57" s="241">
        <f>D36+D45+D54+D41+D50+D52+D53</f>
        <v>486102</v>
      </c>
      <c r="E57" s="258">
        <f>D57/C57*100</f>
        <v>26.73523971692992</v>
      </c>
    </row>
    <row r="58" spans="1:5" ht="3.75" customHeight="1" thickBot="1">
      <c r="A58" s="227"/>
      <c r="B58" s="222"/>
      <c r="C58" s="242"/>
      <c r="D58" s="242"/>
      <c r="E58" s="259"/>
    </row>
    <row r="59" s="24" customFormat="1" ht="12" customHeight="1"/>
    <row r="60" spans="1:4" s="24" customFormat="1" ht="16.5" thickBot="1">
      <c r="A60" s="255" t="s">
        <v>75</v>
      </c>
      <c r="B60" s="260"/>
      <c r="C60" s="260"/>
      <c r="D60" s="260"/>
    </row>
    <row r="61" spans="1:5" ht="15.75" customHeight="1">
      <c r="A61" s="5" t="s">
        <v>20</v>
      </c>
      <c r="B61" s="239" t="s">
        <v>7</v>
      </c>
      <c r="C61" s="239" t="s">
        <v>8</v>
      </c>
      <c r="D61" s="239" t="s">
        <v>174</v>
      </c>
      <c r="E61" s="239" t="s">
        <v>9</v>
      </c>
    </row>
    <row r="62" spans="1:5" ht="16.5" thickBot="1">
      <c r="A62" s="13" t="s">
        <v>21</v>
      </c>
      <c r="B62" s="240"/>
      <c r="C62" s="240"/>
      <c r="D62" s="240"/>
      <c r="E62" s="240"/>
    </row>
    <row r="63" spans="1:5" ht="16.5" thickBot="1">
      <c r="A63" s="16">
        <v>1</v>
      </c>
      <c r="B63" s="14">
        <v>2</v>
      </c>
      <c r="C63" s="14">
        <v>3</v>
      </c>
      <c r="D63" s="14">
        <v>4</v>
      </c>
      <c r="E63" s="14">
        <v>5</v>
      </c>
    </row>
    <row r="64" spans="1:5" ht="16.5" thickBot="1">
      <c r="A64" s="253" t="s">
        <v>22</v>
      </c>
      <c r="B64" s="254"/>
      <c r="C64" s="203">
        <f>C65+C71</f>
        <v>797690</v>
      </c>
      <c r="D64" s="203">
        <f>D65+D71</f>
        <v>115600</v>
      </c>
      <c r="E64" s="206">
        <f aca="true" t="shared" si="0" ref="E64:E72">D64/C64*100</f>
        <v>14.49184520302373</v>
      </c>
    </row>
    <row r="65" spans="1:5" ht="16.5" thickBot="1">
      <c r="A65" s="7" t="s">
        <v>23</v>
      </c>
      <c r="B65" s="8" t="s">
        <v>24</v>
      </c>
      <c r="C65" s="203">
        <f>C66+C67+C68+C69</f>
        <v>145800</v>
      </c>
      <c r="D65" s="203">
        <f>D66+D67+D68+D69+D70</f>
        <v>33276</v>
      </c>
      <c r="E65" s="206">
        <f t="shared" si="0"/>
        <v>22.82304526748971</v>
      </c>
    </row>
    <row r="66" spans="1:5" ht="16.5" thickBot="1">
      <c r="A66" s="11">
        <v>1</v>
      </c>
      <c r="B66" s="10" t="s">
        <v>25</v>
      </c>
      <c r="C66" s="207">
        <v>3200</v>
      </c>
      <c r="D66" s="207">
        <v>1455</v>
      </c>
      <c r="E66" s="51">
        <f t="shared" si="0"/>
        <v>45.46875</v>
      </c>
    </row>
    <row r="67" spans="1:5" ht="16.5" thickBot="1">
      <c r="A67" s="11">
        <v>2</v>
      </c>
      <c r="B67" s="10" t="s">
        <v>26</v>
      </c>
      <c r="C67" s="207">
        <v>32000</v>
      </c>
      <c r="D67" s="207">
        <v>9602</v>
      </c>
      <c r="E67" s="51">
        <f t="shared" si="0"/>
        <v>30.00625</v>
      </c>
    </row>
    <row r="68" spans="1:5" ht="16.5" thickBot="1">
      <c r="A68" s="11">
        <v>3</v>
      </c>
      <c r="B68" s="10" t="s">
        <v>27</v>
      </c>
      <c r="C68" s="207">
        <v>32600</v>
      </c>
      <c r="D68" s="207">
        <v>12826</v>
      </c>
      <c r="E68" s="51">
        <f t="shared" si="0"/>
        <v>39.34355828220859</v>
      </c>
    </row>
    <row r="69" spans="1:5" ht="15" customHeight="1" thickBot="1">
      <c r="A69" s="105">
        <v>4</v>
      </c>
      <c r="B69" s="106" t="s">
        <v>28</v>
      </c>
      <c r="C69" s="208">
        <v>78000</v>
      </c>
      <c r="D69" s="208">
        <v>9393</v>
      </c>
      <c r="E69" s="209">
        <f t="shared" si="0"/>
        <v>12.042307692307693</v>
      </c>
    </row>
    <row r="70" spans="1:5" ht="16.5" hidden="1" thickBot="1">
      <c r="A70" s="105">
        <v>5</v>
      </c>
      <c r="B70" s="106" t="s">
        <v>135</v>
      </c>
      <c r="C70" s="208"/>
      <c r="D70" s="208"/>
      <c r="E70" s="196">
        <v>0</v>
      </c>
    </row>
    <row r="71" spans="1:5" ht="16.5" thickBot="1">
      <c r="A71" s="7" t="s">
        <v>29</v>
      </c>
      <c r="B71" s="8" t="s">
        <v>30</v>
      </c>
      <c r="C71" s="203">
        <f>C72+C73+C74+C75+C76+C77+C78+C79+C80+C81+C82+C83+C84+C85+C86+C90+C87+C88+C89</f>
        <v>651890</v>
      </c>
      <c r="D71" s="203">
        <f>D72+D73+D74+D75+D76+D77+D78+D79+D80+D81+D82+D83+D84+D85+D86+D90+D87+D88+D89</f>
        <v>82324</v>
      </c>
      <c r="E71" s="206">
        <f t="shared" si="0"/>
        <v>12.628510945098098</v>
      </c>
    </row>
    <row r="72" spans="1:5" ht="16.5" thickBot="1">
      <c r="A72" s="11">
        <v>1</v>
      </c>
      <c r="B72" s="12" t="s">
        <v>31</v>
      </c>
      <c r="C72" s="207">
        <v>20000</v>
      </c>
      <c r="D72" s="207">
        <v>2044</v>
      </c>
      <c r="E72" s="51">
        <f t="shared" si="0"/>
        <v>10.22</v>
      </c>
    </row>
    <row r="73" spans="1:5" ht="16.5" thickBot="1">
      <c r="A73" s="11">
        <v>2</v>
      </c>
      <c r="B73" s="10" t="s">
        <v>32</v>
      </c>
      <c r="C73" s="207">
        <v>16750</v>
      </c>
      <c r="D73" s="207">
        <v>3726</v>
      </c>
      <c r="E73" s="51">
        <f aca="true" t="shared" si="1" ref="E73:E95">D73/C73*100</f>
        <v>22.244776119402985</v>
      </c>
    </row>
    <row r="74" spans="1:5" ht="16.5" thickBot="1">
      <c r="A74" s="11">
        <v>3</v>
      </c>
      <c r="B74" s="10" t="s">
        <v>33</v>
      </c>
      <c r="C74" s="207">
        <v>82800</v>
      </c>
      <c r="D74" s="207">
        <v>8513</v>
      </c>
      <c r="E74" s="51">
        <f t="shared" si="1"/>
        <v>10.281400966183575</v>
      </c>
    </row>
    <row r="75" spans="1:5" ht="16.5" thickBot="1">
      <c r="A75" s="11">
        <v>4</v>
      </c>
      <c r="B75" s="10" t="s">
        <v>34</v>
      </c>
      <c r="C75" s="207">
        <v>1000</v>
      </c>
      <c r="D75" s="210"/>
      <c r="E75" s="51">
        <f t="shared" si="1"/>
        <v>0</v>
      </c>
    </row>
    <row r="76" spans="1:5" ht="16.5" thickBot="1">
      <c r="A76" s="11">
        <v>5</v>
      </c>
      <c r="B76" s="10" t="s">
        <v>35</v>
      </c>
      <c r="C76" s="210">
        <v>100</v>
      </c>
      <c r="D76" s="210"/>
      <c r="E76" s="51">
        <f t="shared" si="1"/>
        <v>0</v>
      </c>
    </row>
    <row r="77" spans="1:5" ht="16.5" thickBot="1">
      <c r="A77" s="11">
        <v>6</v>
      </c>
      <c r="B77" s="10" t="s">
        <v>36</v>
      </c>
      <c r="C77" s="207">
        <v>12000</v>
      </c>
      <c r="D77" s="207">
        <v>3005</v>
      </c>
      <c r="E77" s="51">
        <f t="shared" si="1"/>
        <v>25.041666666666668</v>
      </c>
    </row>
    <row r="78" spans="1:5" ht="16.5" thickBot="1">
      <c r="A78" s="11">
        <v>7</v>
      </c>
      <c r="B78" s="12" t="s">
        <v>37</v>
      </c>
      <c r="C78" s="207">
        <v>70000</v>
      </c>
      <c r="D78" s="207">
        <v>14879</v>
      </c>
      <c r="E78" s="51">
        <f t="shared" si="1"/>
        <v>21.255714285714287</v>
      </c>
    </row>
    <row r="79" spans="1:5" ht="16.5" thickBot="1">
      <c r="A79" s="11">
        <v>8</v>
      </c>
      <c r="B79" s="10" t="s">
        <v>38</v>
      </c>
      <c r="C79" s="207">
        <v>2300</v>
      </c>
      <c r="D79" s="207">
        <v>254</v>
      </c>
      <c r="E79" s="51">
        <f t="shared" si="1"/>
        <v>11.043478260869566</v>
      </c>
    </row>
    <row r="80" spans="1:5" ht="16.5" thickBot="1">
      <c r="A80" s="11">
        <v>9</v>
      </c>
      <c r="B80" s="10" t="s">
        <v>39</v>
      </c>
      <c r="C80" s="207">
        <v>70000</v>
      </c>
      <c r="D80" s="207">
        <v>23772</v>
      </c>
      <c r="E80" s="51">
        <f t="shared" si="1"/>
        <v>33.96</v>
      </c>
    </row>
    <row r="81" spans="1:5" ht="16.5" thickBot="1">
      <c r="A81" s="11">
        <v>10</v>
      </c>
      <c r="B81" s="10" t="s">
        <v>40</v>
      </c>
      <c r="C81" s="207">
        <v>8000</v>
      </c>
      <c r="D81" s="207">
        <v>1598</v>
      </c>
      <c r="E81" s="51">
        <f t="shared" si="1"/>
        <v>19.975</v>
      </c>
    </row>
    <row r="82" spans="1:5" ht="16.5" thickBot="1">
      <c r="A82" s="11">
        <v>11</v>
      </c>
      <c r="B82" s="10" t="s">
        <v>41</v>
      </c>
      <c r="C82" s="207">
        <v>29000</v>
      </c>
      <c r="D82" s="207">
        <v>6959</v>
      </c>
      <c r="E82" s="51">
        <f t="shared" si="1"/>
        <v>23.996551724137934</v>
      </c>
    </row>
    <row r="83" spans="1:5" ht="16.5" thickBot="1">
      <c r="A83" s="11">
        <v>12</v>
      </c>
      <c r="B83" s="10" t="s">
        <v>42</v>
      </c>
      <c r="C83" s="210">
        <v>100</v>
      </c>
      <c r="D83" s="210"/>
      <c r="E83" s="51">
        <f t="shared" si="1"/>
        <v>0</v>
      </c>
    </row>
    <row r="84" spans="1:5" ht="16.5" thickBot="1">
      <c r="A84" s="11">
        <v>13</v>
      </c>
      <c r="B84" s="10" t="s">
        <v>43</v>
      </c>
      <c r="C84" s="210">
        <v>100</v>
      </c>
      <c r="D84" s="210">
        <v>290</v>
      </c>
      <c r="E84" s="51">
        <v>0</v>
      </c>
    </row>
    <row r="85" spans="1:5" ht="16.5" thickBot="1">
      <c r="A85" s="11">
        <v>14</v>
      </c>
      <c r="B85" s="10" t="s">
        <v>44</v>
      </c>
      <c r="C85" s="207">
        <v>7000</v>
      </c>
      <c r="D85" s="207">
        <v>1560</v>
      </c>
      <c r="E85" s="51">
        <f t="shared" si="1"/>
        <v>22.285714285714285</v>
      </c>
    </row>
    <row r="86" spans="1:5" ht="16.5" thickBot="1">
      <c r="A86" s="11">
        <v>15</v>
      </c>
      <c r="B86" s="10" t="s">
        <v>45</v>
      </c>
      <c r="C86" s="207">
        <v>2000</v>
      </c>
      <c r="D86" s="210">
        <v>536</v>
      </c>
      <c r="E86" s="51">
        <f t="shared" si="1"/>
        <v>26.8</v>
      </c>
    </row>
    <row r="87" spans="1:5" ht="16.5" thickBot="1">
      <c r="A87" s="11">
        <v>16</v>
      </c>
      <c r="B87" s="10" t="s">
        <v>46</v>
      </c>
      <c r="C87" s="210">
        <v>-2800</v>
      </c>
      <c r="D87" s="207">
        <v>-1663</v>
      </c>
      <c r="E87" s="51">
        <f t="shared" si="1"/>
        <v>59.392857142857146</v>
      </c>
    </row>
    <row r="88" spans="1:5" ht="16.5" thickBot="1">
      <c r="A88" s="11">
        <v>17</v>
      </c>
      <c r="B88" s="10" t="s">
        <v>177</v>
      </c>
      <c r="C88" s="210">
        <v>14500</v>
      </c>
      <c r="D88" s="207">
        <v>14480</v>
      </c>
      <c r="E88" s="51">
        <f t="shared" si="1"/>
        <v>99.86206896551724</v>
      </c>
    </row>
    <row r="89" spans="1:5" ht="16.5" thickBot="1">
      <c r="A89" s="11">
        <v>18</v>
      </c>
      <c r="B89" s="10" t="s">
        <v>178</v>
      </c>
      <c r="C89" s="210">
        <v>307610</v>
      </c>
      <c r="D89" s="207"/>
      <c r="E89" s="51"/>
    </row>
    <row r="90" spans="1:5" ht="16.5" thickBot="1">
      <c r="A90" s="11">
        <v>19</v>
      </c>
      <c r="B90" s="10" t="s">
        <v>47</v>
      </c>
      <c r="C90" s="210">
        <v>11430</v>
      </c>
      <c r="D90" s="207">
        <v>2371</v>
      </c>
      <c r="E90" s="51">
        <f t="shared" si="1"/>
        <v>20.743657042869643</v>
      </c>
    </row>
    <row r="91" spans="1:5" ht="16.5" thickBot="1">
      <c r="A91" s="253" t="s">
        <v>11</v>
      </c>
      <c r="B91" s="254"/>
      <c r="C91" s="203">
        <f>C92+C93</f>
        <v>648800</v>
      </c>
      <c r="D91" s="203">
        <f>D92+D93</f>
        <v>214175</v>
      </c>
      <c r="E91" s="206">
        <f>D91/C91*100</f>
        <v>33.010943279901355</v>
      </c>
    </row>
    <row r="92" spans="1:5" ht="16.5" thickBot="1">
      <c r="A92" s="11">
        <v>1</v>
      </c>
      <c r="B92" s="10" t="s">
        <v>48</v>
      </c>
      <c r="C92" s="207">
        <v>412100</v>
      </c>
      <c r="D92" s="207">
        <v>214175</v>
      </c>
      <c r="E92" s="51">
        <f t="shared" si="1"/>
        <v>51.97160883280757</v>
      </c>
    </row>
    <row r="93" spans="1:5" ht="16.5" thickBot="1">
      <c r="A93" s="11">
        <v>2</v>
      </c>
      <c r="B93" s="12" t="s">
        <v>49</v>
      </c>
      <c r="C93" s="207">
        <v>236700</v>
      </c>
      <c r="D93" s="207"/>
      <c r="E93" s="51">
        <f t="shared" si="1"/>
        <v>0</v>
      </c>
    </row>
    <row r="94" spans="1:5" ht="16.5" thickBot="1">
      <c r="A94" s="253" t="s">
        <v>50</v>
      </c>
      <c r="B94" s="254"/>
      <c r="C94" s="203">
        <f>C96+C95</f>
        <v>-199634</v>
      </c>
      <c r="D94" s="203">
        <f>D96+D95</f>
        <v>8357</v>
      </c>
      <c r="E94" s="206"/>
    </row>
    <row r="95" spans="1:5" ht="16.5" thickBot="1">
      <c r="A95" s="22">
        <v>1</v>
      </c>
      <c r="B95" s="23" t="s">
        <v>87</v>
      </c>
      <c r="C95" s="210">
        <v>24166</v>
      </c>
      <c r="D95" s="207">
        <v>14736</v>
      </c>
      <c r="E95" s="51">
        <f t="shared" si="1"/>
        <v>60.978233882313994</v>
      </c>
    </row>
    <row r="96" spans="1:5" ht="16.5" thickBot="1">
      <c r="A96" s="11">
        <v>2</v>
      </c>
      <c r="B96" s="12" t="s">
        <v>51</v>
      </c>
      <c r="C96" s="210">
        <v>-223800</v>
      </c>
      <c r="D96" s="207">
        <v>-6379</v>
      </c>
      <c r="E96" s="211">
        <v>0</v>
      </c>
    </row>
    <row r="97" spans="1:5" ht="16.5" hidden="1" thickBot="1">
      <c r="A97" s="228" t="s">
        <v>88</v>
      </c>
      <c r="B97" s="229"/>
      <c r="C97" s="212">
        <f>C98</f>
        <v>0</v>
      </c>
      <c r="D97" s="212">
        <f>D98</f>
        <v>0</v>
      </c>
      <c r="E97" s="206"/>
    </row>
    <row r="98" spans="1:5" ht="16.5" hidden="1" thickBot="1">
      <c r="A98" s="22">
        <v>1</v>
      </c>
      <c r="B98" s="23" t="s">
        <v>87</v>
      </c>
      <c r="C98" s="210"/>
      <c r="D98" s="207"/>
      <c r="E98" s="51"/>
    </row>
    <row r="99" spans="1:5" ht="15.75" customHeight="1" thickBot="1">
      <c r="A99" s="253" t="s">
        <v>89</v>
      </c>
      <c r="B99" s="254"/>
      <c r="C99" s="212"/>
      <c r="D99" s="203">
        <v>-26816</v>
      </c>
      <c r="E99" s="211"/>
    </row>
    <row r="100" spans="1:5" ht="16.5" hidden="1" thickBot="1">
      <c r="A100" s="253" t="s">
        <v>134</v>
      </c>
      <c r="B100" s="254"/>
      <c r="C100" s="210"/>
      <c r="D100" s="207"/>
      <c r="E100" s="211"/>
    </row>
    <row r="101" spans="1:5" ht="16.5" thickBot="1">
      <c r="A101" s="253" t="s">
        <v>17</v>
      </c>
      <c r="B101" s="254"/>
      <c r="C101" s="203">
        <f>C102+C103</f>
        <v>27</v>
      </c>
      <c r="D101" s="203">
        <f>D102+D103</f>
        <v>-7353</v>
      </c>
      <c r="E101" s="206"/>
    </row>
    <row r="102" spans="1:5" ht="16.5" thickBot="1">
      <c r="A102" s="11">
        <v>1</v>
      </c>
      <c r="B102" s="10" t="s">
        <v>52</v>
      </c>
      <c r="C102" s="207">
        <v>27</v>
      </c>
      <c r="D102" s="207">
        <v>27</v>
      </c>
      <c r="E102" s="211">
        <f>D102/C102*100</f>
        <v>100</v>
      </c>
    </row>
    <row r="103" spans="1:5" ht="16.5" thickBot="1">
      <c r="A103" s="11">
        <v>2</v>
      </c>
      <c r="B103" s="10" t="s">
        <v>18</v>
      </c>
      <c r="C103" s="210"/>
      <c r="D103" s="207">
        <v>-7380</v>
      </c>
      <c r="E103" s="211">
        <v>0</v>
      </c>
    </row>
    <row r="104" spans="1:5" ht="16.5" thickBot="1">
      <c r="A104" s="253" t="s">
        <v>53</v>
      </c>
      <c r="B104" s="224"/>
      <c r="C104" s="203">
        <f>C64+C91+C101+C94+C97+C99</f>
        <v>1246883</v>
      </c>
      <c r="D104" s="203">
        <f>D64+D91+D101+D94+D97+D99+D100</f>
        <v>303963</v>
      </c>
      <c r="E104" s="206">
        <f>D104/C104*100</f>
        <v>24.37782855328046</v>
      </c>
    </row>
    <row r="105" spans="1:5" ht="12.75" customHeight="1" thickBot="1">
      <c r="A105" s="17"/>
      <c r="C105" s="187"/>
      <c r="D105" s="187"/>
      <c r="E105" s="187"/>
    </row>
    <row r="106" spans="1:5" ht="16.5" thickBot="1">
      <c r="A106" s="253" t="s">
        <v>79</v>
      </c>
      <c r="B106" s="224"/>
      <c r="C106" s="65">
        <f>C104+C57</f>
        <v>3065090</v>
      </c>
      <c r="D106" s="66">
        <f>D104+D57</f>
        <v>790065</v>
      </c>
      <c r="E106" s="206">
        <f>D106/C106*100</f>
        <v>25.776241480674305</v>
      </c>
    </row>
    <row r="107" spans="1:5" ht="15.75">
      <c r="A107" s="101"/>
      <c r="B107" s="102"/>
      <c r="C107" s="103"/>
      <c r="D107" s="103"/>
      <c r="E107" s="104"/>
    </row>
    <row r="108" spans="2:5" ht="15.75">
      <c r="B108" s="186" t="s">
        <v>77</v>
      </c>
      <c r="C108" s="32"/>
      <c r="D108" s="32"/>
      <c r="E108" s="32"/>
    </row>
    <row r="109" spans="1:5" ht="16.5" thickBot="1">
      <c r="A109" s="255" t="s">
        <v>54</v>
      </c>
      <c r="B109" s="260"/>
      <c r="C109" s="260"/>
      <c r="D109" s="260"/>
      <c r="E109" s="260"/>
    </row>
    <row r="110" spans="1:5" ht="15.75" customHeight="1">
      <c r="A110" s="5" t="s">
        <v>20</v>
      </c>
      <c r="B110" s="239" t="s">
        <v>7</v>
      </c>
      <c r="C110" s="239" t="s">
        <v>8</v>
      </c>
      <c r="D110" s="239" t="s">
        <v>174</v>
      </c>
      <c r="E110" s="239" t="s">
        <v>9</v>
      </c>
    </row>
    <row r="111" spans="1:5" ht="15" customHeight="1" thickBot="1">
      <c r="A111" s="13" t="s">
        <v>21</v>
      </c>
      <c r="B111" s="240"/>
      <c r="C111" s="240"/>
      <c r="D111" s="240"/>
      <c r="E111" s="240"/>
    </row>
    <row r="112" spans="1:5" ht="16.5" hidden="1" thickBot="1">
      <c r="A112" s="5">
        <v>1</v>
      </c>
      <c r="B112" s="6">
        <v>2</v>
      </c>
      <c r="C112" s="6">
        <v>3</v>
      </c>
      <c r="D112" s="6">
        <v>4</v>
      </c>
      <c r="E112" s="6">
        <v>5</v>
      </c>
    </row>
    <row r="113" spans="1:5" ht="16.5" thickBot="1">
      <c r="A113" s="16">
        <v>1</v>
      </c>
      <c r="B113" s="93" t="s">
        <v>55</v>
      </c>
      <c r="C113" s="100">
        <f>C114+C115</f>
        <v>435840</v>
      </c>
      <c r="D113" s="100">
        <f>D114+D115</f>
        <v>103972</v>
      </c>
      <c r="E113" s="196">
        <f aca="true" t="shared" si="2" ref="E113:E135">D113/C113*100</f>
        <v>23.855543318649044</v>
      </c>
    </row>
    <row r="114" spans="1:5" ht="15.75">
      <c r="A114" s="71">
        <v>1.1</v>
      </c>
      <c r="B114" s="90" t="s">
        <v>152</v>
      </c>
      <c r="C114" s="197">
        <v>13340</v>
      </c>
      <c r="D114" s="197">
        <v>12060</v>
      </c>
      <c r="E114" s="198">
        <f t="shared" si="2"/>
        <v>90.4047976011994</v>
      </c>
    </row>
    <row r="115" spans="1:5" ht="16.5" thickBot="1">
      <c r="A115" s="71">
        <v>1.2</v>
      </c>
      <c r="B115" s="91" t="s">
        <v>140</v>
      </c>
      <c r="C115" s="95">
        <v>422500</v>
      </c>
      <c r="D115" s="95">
        <v>91912</v>
      </c>
      <c r="E115" s="97">
        <f t="shared" si="2"/>
        <v>21.75431952662722</v>
      </c>
    </row>
    <row r="116" spans="1:5" ht="16.5" thickBot="1">
      <c r="A116" s="16">
        <v>2</v>
      </c>
      <c r="B116" s="93" t="s">
        <v>56</v>
      </c>
      <c r="C116" s="65">
        <f>C117+C118+C119</f>
        <v>84650</v>
      </c>
      <c r="D116" s="65">
        <f>D117+D118+D119</f>
        <v>20993</v>
      </c>
      <c r="E116" s="198">
        <f t="shared" si="2"/>
        <v>24.79976373301831</v>
      </c>
    </row>
    <row r="117" spans="1:5" ht="15.75">
      <c r="A117" s="71">
        <v>2.1</v>
      </c>
      <c r="B117" s="91" t="s">
        <v>141</v>
      </c>
      <c r="C117" s="95">
        <v>17170</v>
      </c>
      <c r="D117" s="199">
        <v>3274</v>
      </c>
      <c r="E117" s="198">
        <f t="shared" si="2"/>
        <v>19.06814210832848</v>
      </c>
    </row>
    <row r="118" spans="1:5" ht="15.75" customHeight="1" thickBot="1">
      <c r="A118" s="71">
        <v>2.2</v>
      </c>
      <c r="B118" s="91" t="s">
        <v>142</v>
      </c>
      <c r="C118" s="95">
        <v>67480</v>
      </c>
      <c r="D118" s="199">
        <v>17719</v>
      </c>
      <c r="E118" s="97">
        <f t="shared" si="2"/>
        <v>26.258150563129817</v>
      </c>
    </row>
    <row r="119" spans="1:5" ht="16.5" hidden="1" thickBot="1">
      <c r="A119" s="71">
        <v>2.3</v>
      </c>
      <c r="B119" s="91" t="s">
        <v>143</v>
      </c>
      <c r="C119" s="95"/>
      <c r="D119" s="199"/>
      <c r="E119" s="98" t="e">
        <f t="shared" si="2"/>
        <v>#DIV/0!</v>
      </c>
    </row>
    <row r="120" spans="1:5" ht="16.5" thickBot="1">
      <c r="A120" s="16">
        <v>3</v>
      </c>
      <c r="B120" s="93" t="s">
        <v>57</v>
      </c>
      <c r="C120" s="65">
        <f>C121+C122+C123</f>
        <v>1146393</v>
      </c>
      <c r="D120" s="65">
        <f>D121+D122+D123</f>
        <v>310581</v>
      </c>
      <c r="E120" s="51">
        <f t="shared" si="2"/>
        <v>27.092018182246402</v>
      </c>
    </row>
    <row r="121" spans="1:5" ht="15.75">
      <c r="A121" s="71">
        <v>3.1</v>
      </c>
      <c r="B121" s="91" t="s">
        <v>144</v>
      </c>
      <c r="C121" s="95">
        <v>323331</v>
      </c>
      <c r="D121" s="199">
        <v>69703</v>
      </c>
      <c r="E121" s="198">
        <f t="shared" si="2"/>
        <v>21.557784437619652</v>
      </c>
    </row>
    <row r="122" spans="1:5" ht="15.75">
      <c r="A122" s="71">
        <v>3.2</v>
      </c>
      <c r="B122" s="91" t="s">
        <v>145</v>
      </c>
      <c r="C122" s="95">
        <v>798854</v>
      </c>
      <c r="D122" s="199">
        <v>220056</v>
      </c>
      <c r="E122" s="97">
        <f t="shared" si="2"/>
        <v>27.546460304386034</v>
      </c>
    </row>
    <row r="123" spans="1:5" ht="16.5" thickBot="1">
      <c r="A123" s="71">
        <v>3.3</v>
      </c>
      <c r="B123" s="91" t="s">
        <v>146</v>
      </c>
      <c r="C123" s="95">
        <v>24208</v>
      </c>
      <c r="D123" s="199">
        <v>20822</v>
      </c>
      <c r="E123" s="98">
        <f t="shared" si="2"/>
        <v>86.01288830138797</v>
      </c>
    </row>
    <row r="124" spans="1:5" ht="16.5" thickBot="1">
      <c r="A124" s="16">
        <v>4</v>
      </c>
      <c r="B124" s="93" t="s">
        <v>58</v>
      </c>
      <c r="C124" s="65">
        <f>C125+C126+C127</f>
        <v>40473</v>
      </c>
      <c r="D124" s="65">
        <f>D125+D126+D127</f>
        <v>10946</v>
      </c>
      <c r="E124" s="51">
        <f t="shared" si="2"/>
        <v>27.045190620907768</v>
      </c>
    </row>
    <row r="125" spans="1:5" ht="15.75">
      <c r="A125" s="71">
        <v>4.1</v>
      </c>
      <c r="B125" s="91" t="s">
        <v>147</v>
      </c>
      <c r="C125" s="95">
        <v>16455</v>
      </c>
      <c r="D125" s="199">
        <v>2700</v>
      </c>
      <c r="E125" s="198">
        <f t="shared" si="2"/>
        <v>16.40838650865998</v>
      </c>
    </row>
    <row r="126" spans="1:5" ht="15.75" customHeight="1" thickBot="1">
      <c r="A126" s="71">
        <v>4.2</v>
      </c>
      <c r="B126" s="91" t="s">
        <v>148</v>
      </c>
      <c r="C126" s="95">
        <v>24018</v>
      </c>
      <c r="D126" s="199">
        <v>8246</v>
      </c>
      <c r="E126" s="97">
        <f t="shared" si="2"/>
        <v>34.33258389541177</v>
      </c>
    </row>
    <row r="127" spans="1:5" ht="16.5" hidden="1" thickBot="1">
      <c r="A127" s="71">
        <v>4.3</v>
      </c>
      <c r="B127" s="91" t="s">
        <v>179</v>
      </c>
      <c r="C127" s="95"/>
      <c r="D127" s="199"/>
      <c r="E127" s="97" t="e">
        <f t="shared" si="2"/>
        <v>#DIV/0!</v>
      </c>
    </row>
    <row r="128" spans="1:5" ht="16.5" thickBot="1">
      <c r="A128" s="16">
        <v>5</v>
      </c>
      <c r="B128" s="21" t="s">
        <v>59</v>
      </c>
      <c r="C128" s="65">
        <f>C129+C131+C130</f>
        <v>15951</v>
      </c>
      <c r="D128" s="65">
        <f>D129+D131+D130</f>
        <v>15892</v>
      </c>
      <c r="E128" s="51">
        <f t="shared" si="2"/>
        <v>99.63011723402921</v>
      </c>
    </row>
    <row r="129" spans="1:5" ht="14.25" customHeight="1">
      <c r="A129" s="183">
        <v>5.1</v>
      </c>
      <c r="B129" s="184" t="s">
        <v>149</v>
      </c>
      <c r="C129" s="197">
        <v>13672</v>
      </c>
      <c r="D129" s="200">
        <v>13674</v>
      </c>
      <c r="E129" s="198">
        <f t="shared" si="2"/>
        <v>100.01462843768284</v>
      </c>
    </row>
    <row r="130" spans="1:5" ht="15.75" hidden="1">
      <c r="A130" s="71">
        <v>5.2</v>
      </c>
      <c r="B130" s="92"/>
      <c r="C130" s="95"/>
      <c r="D130" s="199"/>
      <c r="E130" s="198" t="e">
        <f t="shared" si="2"/>
        <v>#DIV/0!</v>
      </c>
    </row>
    <row r="131" spans="1:5" ht="16.5" thickBot="1">
      <c r="A131" s="11">
        <v>5.2</v>
      </c>
      <c r="B131" s="185" t="s">
        <v>173</v>
      </c>
      <c r="C131" s="96">
        <v>2279</v>
      </c>
      <c r="D131" s="201">
        <v>2218</v>
      </c>
      <c r="E131" s="98">
        <f t="shared" si="2"/>
        <v>97.32338745063625</v>
      </c>
    </row>
    <row r="132" spans="1:5" ht="15" customHeight="1" thickBot="1">
      <c r="A132" s="16">
        <v>6</v>
      </c>
      <c r="B132" s="93" t="s">
        <v>60</v>
      </c>
      <c r="C132" s="65">
        <f>C133+C134</f>
        <v>94900</v>
      </c>
      <c r="D132" s="202">
        <f>D133+D134</f>
        <v>23718</v>
      </c>
      <c r="E132" s="51">
        <f t="shared" si="2"/>
        <v>24.992623814541624</v>
      </c>
    </row>
    <row r="133" spans="1:5" ht="15.75" hidden="1">
      <c r="A133" s="71">
        <v>6.1</v>
      </c>
      <c r="B133" s="91" t="s">
        <v>150</v>
      </c>
      <c r="C133" s="95"/>
      <c r="D133" s="199"/>
      <c r="E133" s="97" t="e">
        <f t="shared" si="2"/>
        <v>#DIV/0!</v>
      </c>
    </row>
    <row r="134" spans="1:5" ht="16.5" thickBot="1">
      <c r="A134" s="71">
        <v>6.1</v>
      </c>
      <c r="B134" s="88" t="s">
        <v>151</v>
      </c>
      <c r="C134" s="96">
        <v>94900</v>
      </c>
      <c r="D134" s="201">
        <v>23718</v>
      </c>
      <c r="E134" s="98">
        <f t="shared" si="2"/>
        <v>24.992623814541624</v>
      </c>
    </row>
    <row r="135" spans="1:5" ht="16.5" thickBot="1">
      <c r="A135" s="221" t="s">
        <v>76</v>
      </c>
      <c r="B135" s="222"/>
      <c r="C135" s="203">
        <f>C113+C116+C120+C124+C128+C132</f>
        <v>1818207</v>
      </c>
      <c r="D135" s="203">
        <f>D113+D116+D120+D124+D128+D132</f>
        <v>486102</v>
      </c>
      <c r="E135" s="204">
        <f t="shared" si="2"/>
        <v>26.73523971692992</v>
      </c>
    </row>
    <row r="136" ht="15.75">
      <c r="A136" s="3" t="s">
        <v>62</v>
      </c>
    </row>
    <row r="137" spans="1:5" ht="19.5" customHeight="1" thickBot="1">
      <c r="A137" s="255" t="s">
        <v>181</v>
      </c>
      <c r="B137" s="255"/>
      <c r="C137" s="255"/>
      <c r="D137" s="255"/>
      <c r="E137" s="255"/>
    </row>
    <row r="138" spans="1:5" ht="15.75" customHeight="1">
      <c r="A138" s="5" t="s">
        <v>20</v>
      </c>
      <c r="B138" s="239" t="s">
        <v>7</v>
      </c>
      <c r="C138" s="239" t="s">
        <v>8</v>
      </c>
      <c r="D138" s="239" t="s">
        <v>174</v>
      </c>
      <c r="E138" s="239" t="s">
        <v>9</v>
      </c>
    </row>
    <row r="139" spans="1:5" ht="15.75" customHeight="1" thickBot="1">
      <c r="A139" s="13" t="s">
        <v>21</v>
      </c>
      <c r="B139" s="240"/>
      <c r="C139" s="240"/>
      <c r="D139" s="240"/>
      <c r="E139" s="240"/>
    </row>
    <row r="140" spans="1:5" ht="16.5" hidden="1" thickBot="1">
      <c r="A140" s="5">
        <v>1</v>
      </c>
      <c r="B140" s="6">
        <v>2</v>
      </c>
      <c r="C140" s="5">
        <v>3</v>
      </c>
      <c r="D140" s="6">
        <v>4</v>
      </c>
      <c r="E140" s="5">
        <v>5</v>
      </c>
    </row>
    <row r="141" spans="1:5" ht="16.5" thickBot="1">
      <c r="A141" s="16">
        <v>1</v>
      </c>
      <c r="B141" s="99" t="s">
        <v>63</v>
      </c>
      <c r="C141" s="65">
        <f>C142+C143</f>
        <v>317339</v>
      </c>
      <c r="D141" s="100">
        <f>D142+D143</f>
        <v>83335</v>
      </c>
      <c r="E141" s="51">
        <f aca="true" t="shared" si="3" ref="E141:E172">D141/C141*100</f>
        <v>26.260560473184828</v>
      </c>
    </row>
    <row r="142" spans="1:5" ht="15.75">
      <c r="A142" s="71">
        <v>1.1</v>
      </c>
      <c r="B142" s="91" t="s">
        <v>140</v>
      </c>
      <c r="C142" s="95">
        <v>267339</v>
      </c>
      <c r="D142" s="94">
        <v>75660</v>
      </c>
      <c r="E142" s="97">
        <f t="shared" si="3"/>
        <v>28.30114573631232</v>
      </c>
    </row>
    <row r="143" spans="1:5" ht="16.5" thickBot="1">
      <c r="A143" s="71">
        <v>1.2</v>
      </c>
      <c r="B143" s="89" t="s">
        <v>153</v>
      </c>
      <c r="C143" s="95">
        <v>50000</v>
      </c>
      <c r="D143" s="94">
        <v>7675</v>
      </c>
      <c r="E143" s="97">
        <f t="shared" si="3"/>
        <v>15.35</v>
      </c>
    </row>
    <row r="144" spans="1:5" ht="16.5" thickBot="1">
      <c r="A144" s="16">
        <v>2</v>
      </c>
      <c r="B144" s="99" t="s">
        <v>57</v>
      </c>
      <c r="C144" s="65">
        <f>C145+C146</f>
        <v>95936</v>
      </c>
      <c r="D144" s="100">
        <f>D145+D146</f>
        <v>22236</v>
      </c>
      <c r="E144" s="51">
        <f t="shared" si="3"/>
        <v>23.177951967978654</v>
      </c>
    </row>
    <row r="145" spans="1:5" ht="15.75">
      <c r="A145" s="71">
        <v>2.1</v>
      </c>
      <c r="B145" s="91" t="s">
        <v>144</v>
      </c>
      <c r="C145" s="95">
        <v>73100</v>
      </c>
      <c r="D145" s="94">
        <v>22236</v>
      </c>
      <c r="E145" s="97">
        <f t="shared" si="3"/>
        <v>30.418604651162788</v>
      </c>
    </row>
    <row r="146" spans="1:5" ht="16.5" thickBot="1">
      <c r="A146" s="71">
        <v>2.2</v>
      </c>
      <c r="B146" s="91" t="s">
        <v>146</v>
      </c>
      <c r="C146" s="95">
        <v>22836</v>
      </c>
      <c r="D146" s="94"/>
      <c r="E146" s="97">
        <f t="shared" si="3"/>
        <v>0</v>
      </c>
    </row>
    <row r="147" spans="1:5" ht="16.5" thickBot="1">
      <c r="A147" s="16">
        <v>3</v>
      </c>
      <c r="B147" s="99" t="s">
        <v>58</v>
      </c>
      <c r="C147" s="65">
        <f>C148</f>
        <v>2000</v>
      </c>
      <c r="D147" s="65">
        <f>D148</f>
        <v>0</v>
      </c>
      <c r="E147" s="51">
        <f t="shared" si="3"/>
        <v>0</v>
      </c>
    </row>
    <row r="148" spans="1:5" ht="16.5" thickBot="1">
      <c r="A148" s="71">
        <v>3.1</v>
      </c>
      <c r="B148" s="91" t="s">
        <v>179</v>
      </c>
      <c r="C148" s="95">
        <v>2000</v>
      </c>
      <c r="D148" s="94"/>
      <c r="E148" s="97">
        <f t="shared" si="3"/>
        <v>0</v>
      </c>
    </row>
    <row r="149" spans="1:5" ht="16.5" thickBot="1">
      <c r="A149" s="16">
        <v>4</v>
      </c>
      <c r="B149" s="99" t="s">
        <v>64</v>
      </c>
      <c r="C149" s="65">
        <f>C150+C151+C153+C152</f>
        <v>195420</v>
      </c>
      <c r="D149" s="65">
        <f>D150+D151+D153+D152</f>
        <v>51976</v>
      </c>
      <c r="E149" s="51">
        <f t="shared" si="3"/>
        <v>26.597072971036738</v>
      </c>
    </row>
    <row r="150" spans="1:5" ht="15.75">
      <c r="A150" s="71">
        <v>4.1</v>
      </c>
      <c r="B150" s="89" t="s">
        <v>154</v>
      </c>
      <c r="C150" s="95">
        <v>146949</v>
      </c>
      <c r="D150" s="94">
        <v>41117</v>
      </c>
      <c r="E150" s="97">
        <f t="shared" si="3"/>
        <v>27.980455804394722</v>
      </c>
    </row>
    <row r="151" spans="1:5" ht="15.75">
      <c r="A151" s="71">
        <v>4.2</v>
      </c>
      <c r="B151" s="89" t="s">
        <v>155</v>
      </c>
      <c r="C151" s="95">
        <v>14326</v>
      </c>
      <c r="D151" s="94">
        <v>4027</v>
      </c>
      <c r="E151" s="97">
        <f t="shared" si="3"/>
        <v>28.109730559821305</v>
      </c>
    </row>
    <row r="152" spans="1:5" ht="15.75">
      <c r="A152" s="71">
        <v>4.3</v>
      </c>
      <c r="B152" s="92" t="s">
        <v>180</v>
      </c>
      <c r="C152" s="95">
        <v>3945</v>
      </c>
      <c r="D152" s="94"/>
      <c r="E152" s="97"/>
    </row>
    <row r="153" spans="1:5" ht="16.5" thickBot="1">
      <c r="A153" s="71">
        <v>4.4</v>
      </c>
      <c r="B153" s="92" t="s">
        <v>149</v>
      </c>
      <c r="C153" s="95">
        <v>30200</v>
      </c>
      <c r="D153" s="94">
        <v>6832</v>
      </c>
      <c r="E153" s="97">
        <f t="shared" si="3"/>
        <v>22.62251655629139</v>
      </c>
    </row>
    <row r="154" spans="1:5" ht="16.5" thickBot="1">
      <c r="A154" s="16">
        <v>5</v>
      </c>
      <c r="B154" s="99" t="s">
        <v>65</v>
      </c>
      <c r="C154" s="65">
        <f>C155+C156+C157+C158+C159+C160</f>
        <v>431120</v>
      </c>
      <c r="D154" s="100">
        <f>D155+D156+D157+D158+D159+D160</f>
        <v>66343</v>
      </c>
      <c r="E154" s="51">
        <f t="shared" si="3"/>
        <v>15.388522917053256</v>
      </c>
    </row>
    <row r="155" spans="1:5" ht="15.75">
      <c r="A155" s="71">
        <v>5.1</v>
      </c>
      <c r="B155" s="89" t="s">
        <v>156</v>
      </c>
      <c r="C155" s="95">
        <v>9800</v>
      </c>
      <c r="D155" s="94">
        <v>934</v>
      </c>
      <c r="E155" s="97">
        <f t="shared" si="3"/>
        <v>9.53061224489796</v>
      </c>
    </row>
    <row r="156" spans="1:5" ht="15.75">
      <c r="A156" s="71">
        <v>5.2</v>
      </c>
      <c r="B156" s="89" t="s">
        <v>157</v>
      </c>
      <c r="C156" s="95">
        <v>52800</v>
      </c>
      <c r="D156" s="94">
        <v>21175</v>
      </c>
      <c r="E156" s="97">
        <f t="shared" si="3"/>
        <v>40.10416666666667</v>
      </c>
    </row>
    <row r="157" spans="1:5" ht="18" customHeight="1">
      <c r="A157" s="71">
        <v>5.3</v>
      </c>
      <c r="B157" s="89" t="s">
        <v>158</v>
      </c>
      <c r="C157" s="95">
        <v>213200</v>
      </c>
      <c r="D157" s="94"/>
      <c r="E157" s="97">
        <f t="shared" si="3"/>
        <v>0</v>
      </c>
    </row>
    <row r="158" spans="1:5" ht="17.25" customHeight="1">
      <c r="A158" s="71">
        <v>5.4</v>
      </c>
      <c r="B158" s="89" t="s">
        <v>159</v>
      </c>
      <c r="C158" s="95">
        <v>45320</v>
      </c>
      <c r="D158" s="94">
        <v>14816</v>
      </c>
      <c r="E158" s="97">
        <f t="shared" si="3"/>
        <v>32.691968225948806</v>
      </c>
    </row>
    <row r="159" spans="1:5" ht="15.75">
      <c r="A159" s="71">
        <v>5.5</v>
      </c>
      <c r="B159" s="89" t="s">
        <v>160</v>
      </c>
      <c r="C159" s="95">
        <v>8000</v>
      </c>
      <c r="D159" s="94">
        <v>32</v>
      </c>
      <c r="E159" s="97">
        <f t="shared" si="3"/>
        <v>0.4</v>
      </c>
    </row>
    <row r="160" spans="1:5" ht="16.5" thickBot="1">
      <c r="A160" s="71">
        <v>5.6</v>
      </c>
      <c r="B160" s="89" t="s">
        <v>161</v>
      </c>
      <c r="C160" s="95">
        <v>102000</v>
      </c>
      <c r="D160" s="94">
        <v>29386</v>
      </c>
      <c r="E160" s="97">
        <f t="shared" si="3"/>
        <v>28.809803921568626</v>
      </c>
    </row>
    <row r="161" spans="1:5" ht="16.5" thickBot="1">
      <c r="A161" s="16">
        <v>6</v>
      </c>
      <c r="B161" s="99" t="s">
        <v>66</v>
      </c>
      <c r="C161" s="65">
        <f>C162+C163+C164+C165</f>
        <v>22530</v>
      </c>
      <c r="D161" s="100">
        <f>D162+D163+D164+D165</f>
        <v>6033</v>
      </c>
      <c r="E161" s="51">
        <f t="shared" si="3"/>
        <v>26.77762982689747</v>
      </c>
    </row>
    <row r="162" spans="1:5" ht="15.75">
      <c r="A162" s="71">
        <v>6.1</v>
      </c>
      <c r="B162" s="89" t="s">
        <v>150</v>
      </c>
      <c r="C162" s="95">
        <v>4600</v>
      </c>
      <c r="D162" s="94">
        <v>270</v>
      </c>
      <c r="E162" s="97">
        <f t="shared" si="3"/>
        <v>5.869565217391305</v>
      </c>
    </row>
    <row r="163" spans="1:5" ht="15.75">
      <c r="A163" s="71">
        <v>6.2</v>
      </c>
      <c r="B163" s="89" t="s">
        <v>162</v>
      </c>
      <c r="C163" s="95">
        <v>8580</v>
      </c>
      <c r="D163" s="94">
        <v>2388</v>
      </c>
      <c r="E163" s="97">
        <f t="shared" si="3"/>
        <v>27.83216783216783</v>
      </c>
    </row>
    <row r="164" spans="1:5" ht="15.75">
      <c r="A164" s="71">
        <v>6.3</v>
      </c>
      <c r="B164" s="89" t="s">
        <v>163</v>
      </c>
      <c r="C164" s="95">
        <v>8000</v>
      </c>
      <c r="D164" s="94">
        <v>3175</v>
      </c>
      <c r="E164" s="97">
        <f t="shared" si="3"/>
        <v>39.6875</v>
      </c>
    </row>
    <row r="165" spans="1:5" ht="16.5" thickBot="1">
      <c r="A165" s="71">
        <v>6.4</v>
      </c>
      <c r="B165" s="89" t="s">
        <v>164</v>
      </c>
      <c r="C165" s="95">
        <v>1350</v>
      </c>
      <c r="D165" s="94">
        <v>200</v>
      </c>
      <c r="E165" s="97">
        <f t="shared" si="3"/>
        <v>14.814814814814813</v>
      </c>
    </row>
    <row r="166" spans="1:5" ht="16.5" thickBot="1">
      <c r="A166" s="16">
        <v>7</v>
      </c>
      <c r="B166" s="99" t="s">
        <v>61</v>
      </c>
      <c r="C166" s="65">
        <f>C167+C168+C169+C170+C171</f>
        <v>111566</v>
      </c>
      <c r="D166" s="100">
        <f>D167+D168+D169+D170+D171</f>
        <v>51392</v>
      </c>
      <c r="E166" s="51">
        <f t="shared" si="3"/>
        <v>46.06421311152143</v>
      </c>
    </row>
    <row r="167" spans="1:5" ht="15.75">
      <c r="A167" s="71">
        <v>7.1</v>
      </c>
      <c r="B167" s="89" t="s">
        <v>171</v>
      </c>
      <c r="C167" s="95">
        <v>36237</v>
      </c>
      <c r="D167" s="94">
        <v>33484</v>
      </c>
      <c r="E167" s="97">
        <f t="shared" si="3"/>
        <v>92.40279272566714</v>
      </c>
    </row>
    <row r="168" spans="1:5" ht="15.75">
      <c r="A168" s="71">
        <v>7.2</v>
      </c>
      <c r="B168" s="89" t="s">
        <v>165</v>
      </c>
      <c r="C168" s="95">
        <v>41187</v>
      </c>
      <c r="D168" s="94">
        <v>9513</v>
      </c>
      <c r="E168" s="97">
        <f t="shared" si="3"/>
        <v>23.09709374317139</v>
      </c>
    </row>
    <row r="169" spans="1:5" ht="15.75">
      <c r="A169" s="71">
        <v>7.3</v>
      </c>
      <c r="B169" s="89" t="s">
        <v>166</v>
      </c>
      <c r="C169" s="95">
        <v>600</v>
      </c>
      <c r="D169" s="94">
        <v>150</v>
      </c>
      <c r="E169" s="97">
        <f t="shared" si="3"/>
        <v>25</v>
      </c>
    </row>
    <row r="170" spans="1:5" ht="15.75">
      <c r="A170" s="71">
        <v>7.4</v>
      </c>
      <c r="B170" s="89" t="s">
        <v>167</v>
      </c>
      <c r="C170" s="95">
        <v>800</v>
      </c>
      <c r="D170" s="94"/>
      <c r="E170" s="97">
        <f t="shared" si="3"/>
        <v>0</v>
      </c>
    </row>
    <row r="171" spans="1:5" ht="16.5" thickBot="1">
      <c r="A171" s="11">
        <v>7.5</v>
      </c>
      <c r="B171" s="89" t="s">
        <v>168</v>
      </c>
      <c r="C171" s="96">
        <v>32742</v>
      </c>
      <c r="D171" s="94">
        <v>8245</v>
      </c>
      <c r="E171" s="98">
        <f t="shared" si="3"/>
        <v>25.18172377985462</v>
      </c>
    </row>
    <row r="172" spans="1:5" ht="16.5" customHeight="1" thickBot="1">
      <c r="A172" s="253" t="s">
        <v>76</v>
      </c>
      <c r="B172" s="257"/>
      <c r="C172" s="66">
        <f>C141+C144+C149+C154+C161+C166+C147</f>
        <v>1175911</v>
      </c>
      <c r="D172" s="66">
        <f>D141+D144+D149+D154+D161+D166+D147</f>
        <v>281315</v>
      </c>
      <c r="E172" s="67">
        <f t="shared" si="3"/>
        <v>23.923154048223036</v>
      </c>
    </row>
    <row r="174" spans="1:5" ht="19.5" customHeight="1" thickBot="1">
      <c r="A174" s="255" t="s">
        <v>197</v>
      </c>
      <c r="B174" s="255"/>
      <c r="C174" s="255"/>
      <c r="D174" s="255"/>
      <c r="E174" s="255"/>
    </row>
    <row r="175" spans="1:5" ht="15.75" customHeight="1">
      <c r="A175" s="5" t="s">
        <v>20</v>
      </c>
      <c r="B175" s="239" t="s">
        <v>7</v>
      </c>
      <c r="C175" s="239" t="s">
        <v>8</v>
      </c>
      <c r="D175" s="239" t="s">
        <v>174</v>
      </c>
      <c r="E175" s="239" t="s">
        <v>9</v>
      </c>
    </row>
    <row r="176" spans="1:5" ht="15" customHeight="1" thickBot="1">
      <c r="A176" s="13" t="s">
        <v>21</v>
      </c>
      <c r="B176" s="240"/>
      <c r="C176" s="240"/>
      <c r="D176" s="240"/>
      <c r="E176" s="240"/>
    </row>
    <row r="177" spans="1:5" ht="16.5" hidden="1" thickBot="1">
      <c r="A177" s="5">
        <v>1</v>
      </c>
      <c r="B177" s="6">
        <v>2</v>
      </c>
      <c r="C177" s="5">
        <v>3</v>
      </c>
      <c r="D177" s="6">
        <v>4</v>
      </c>
      <c r="E177" s="5">
        <v>5</v>
      </c>
    </row>
    <row r="178" spans="1:5" ht="16.5" thickBot="1">
      <c r="A178" s="16">
        <v>1</v>
      </c>
      <c r="B178" s="99" t="s">
        <v>63</v>
      </c>
      <c r="C178" s="65">
        <f>C179</f>
        <v>70972</v>
      </c>
      <c r="D178" s="65">
        <f>D179</f>
        <v>22648</v>
      </c>
      <c r="E178" s="51">
        <f>D178/C178*100</f>
        <v>31.911176238516596</v>
      </c>
    </row>
    <row r="179" spans="1:5" ht="16.5" thickBot="1">
      <c r="A179" s="71">
        <v>1.1</v>
      </c>
      <c r="B179" s="91" t="s">
        <v>140</v>
      </c>
      <c r="C179" s="95">
        <v>70972</v>
      </c>
      <c r="D179" s="94">
        <v>22648</v>
      </c>
      <c r="E179" s="97">
        <f>D179/C179*100</f>
        <v>31.911176238516596</v>
      </c>
    </row>
    <row r="180" spans="1:5" ht="16.5" thickBot="1">
      <c r="A180" s="253" t="s">
        <v>182</v>
      </c>
      <c r="B180" s="257"/>
      <c r="C180" s="66">
        <f>C178</f>
        <v>70972</v>
      </c>
      <c r="D180" s="66">
        <f>D178</f>
        <v>22648</v>
      </c>
      <c r="E180" s="67">
        <f>D180/C180*100</f>
        <v>31.911176238516596</v>
      </c>
    </row>
    <row r="182" ht="15.75" thickBot="1"/>
    <row r="183" spans="1:5" ht="16.5" customHeight="1" thickBot="1">
      <c r="A183" s="253" t="s">
        <v>67</v>
      </c>
      <c r="B183" s="257"/>
      <c r="C183" s="65">
        <f>C172+C135+C180</f>
        <v>3065090</v>
      </c>
      <c r="D183" s="65">
        <f>D172+D135+D180</f>
        <v>790065</v>
      </c>
      <c r="E183" s="67">
        <f>D183/C183*100</f>
        <v>25.776241480674305</v>
      </c>
    </row>
    <row r="184" ht="12.75" customHeight="1">
      <c r="A184" s="3"/>
    </row>
    <row r="185" ht="15.75">
      <c r="A185" s="3"/>
    </row>
    <row r="186" spans="1:5" ht="18.75" customHeight="1">
      <c r="A186" s="237" t="s">
        <v>104</v>
      </c>
      <c r="B186" s="237"/>
      <c r="C186" s="237"/>
      <c r="D186" s="237"/>
      <c r="E186" s="237"/>
    </row>
    <row r="187" spans="1:5" ht="18.75" customHeight="1">
      <c r="A187" s="220" t="s">
        <v>121</v>
      </c>
      <c r="B187" s="220"/>
      <c r="C187" s="220"/>
      <c r="D187" s="220"/>
      <c r="E187" s="220"/>
    </row>
    <row r="188" spans="1:5" ht="18.75" customHeight="1" thickBot="1">
      <c r="A188" s="37" t="s">
        <v>10</v>
      </c>
      <c r="B188" s="4" t="s">
        <v>120</v>
      </c>
      <c r="C188" s="35"/>
      <c r="D188" s="35"/>
      <c r="E188" s="35"/>
    </row>
    <row r="189" spans="1:5" ht="15.75" customHeight="1">
      <c r="A189" s="5" t="s">
        <v>20</v>
      </c>
      <c r="B189" s="239" t="s">
        <v>7</v>
      </c>
      <c r="C189" s="239" t="s">
        <v>8</v>
      </c>
      <c r="D189" s="239" t="s">
        <v>174</v>
      </c>
      <c r="E189" s="239" t="s">
        <v>9</v>
      </c>
    </row>
    <row r="190" spans="1:5" ht="16.5" thickBot="1">
      <c r="A190" s="7" t="s">
        <v>21</v>
      </c>
      <c r="B190" s="240"/>
      <c r="C190" s="240"/>
      <c r="D190" s="240"/>
      <c r="E190" s="240"/>
    </row>
    <row r="191" spans="1:5" s="1" customFormat="1" ht="40.5" customHeight="1">
      <c r="A191" s="43">
        <v>1</v>
      </c>
      <c r="B191" s="114" t="s">
        <v>183</v>
      </c>
      <c r="C191" s="110">
        <v>84000</v>
      </c>
      <c r="D191" s="47"/>
      <c r="E191" s="50">
        <f>D191/C191*100</f>
        <v>0</v>
      </c>
    </row>
    <row r="192" spans="1:5" s="1" customFormat="1" ht="47.25">
      <c r="A192" s="39">
        <v>2</v>
      </c>
      <c r="B192" s="114" t="s">
        <v>184</v>
      </c>
      <c r="C192" s="110">
        <v>93000</v>
      </c>
      <c r="D192" s="28"/>
      <c r="E192" s="64">
        <f>D192/C192*100</f>
        <v>0</v>
      </c>
    </row>
    <row r="193" spans="1:5" s="1" customFormat="1" ht="35.25" customHeight="1">
      <c r="A193" s="39">
        <v>3</v>
      </c>
      <c r="B193" s="114" t="s">
        <v>185</v>
      </c>
      <c r="C193" s="110">
        <v>23700</v>
      </c>
      <c r="D193" s="28"/>
      <c r="E193" s="64">
        <f>D193/C193*100</f>
        <v>0</v>
      </c>
    </row>
    <row r="194" spans="1:5" s="1" customFormat="1" ht="38.25" customHeight="1" thickBot="1">
      <c r="A194" s="39">
        <v>4</v>
      </c>
      <c r="B194" s="114" t="s">
        <v>186</v>
      </c>
      <c r="C194" s="28">
        <v>36000</v>
      </c>
      <c r="D194" s="28"/>
      <c r="E194" s="64">
        <f>D194/C194*100</f>
        <v>0</v>
      </c>
    </row>
    <row r="195" spans="1:5" s="1" customFormat="1" ht="16.5" thickBot="1">
      <c r="A195" s="45"/>
      <c r="B195" s="44" t="s">
        <v>68</v>
      </c>
      <c r="C195" s="49">
        <f>SUM(C191:C194)</f>
        <v>236700</v>
      </c>
      <c r="D195" s="76">
        <f>SUM(D191:D194)</f>
        <v>0</v>
      </c>
      <c r="E195" s="51">
        <f>D195/C195*100</f>
        <v>0</v>
      </c>
    </row>
    <row r="196" spans="1:4" s="1" customFormat="1" ht="7.5" customHeight="1">
      <c r="A196" s="27"/>
      <c r="B196" s="40"/>
      <c r="C196" s="40"/>
      <c r="D196" s="77"/>
    </row>
    <row r="197" spans="1:4" s="4" customFormat="1" ht="16.5" thickBot="1">
      <c r="A197" s="37" t="s">
        <v>109</v>
      </c>
      <c r="B197" s="4" t="s">
        <v>128</v>
      </c>
      <c r="C197" s="41"/>
      <c r="D197" s="78"/>
    </row>
    <row r="198" spans="1:5" ht="15.75" customHeight="1">
      <c r="A198" s="5" t="s">
        <v>20</v>
      </c>
      <c r="B198" s="239" t="s">
        <v>7</v>
      </c>
      <c r="C198" s="239" t="s">
        <v>8</v>
      </c>
      <c r="D198" s="239" t="s">
        <v>174</v>
      </c>
      <c r="E198" s="239" t="s">
        <v>9</v>
      </c>
    </row>
    <row r="199" spans="1:5" ht="16.5" thickBot="1">
      <c r="A199" s="7" t="s">
        <v>21</v>
      </c>
      <c r="B199" s="240"/>
      <c r="C199" s="240"/>
      <c r="D199" s="240"/>
      <c r="E199" s="240"/>
    </row>
    <row r="200" spans="1:5" s="27" customFormat="1" ht="16.5" thickBot="1">
      <c r="A200" s="46">
        <v>1</v>
      </c>
      <c r="B200" s="52" t="s">
        <v>198</v>
      </c>
      <c r="C200" s="53">
        <v>22831</v>
      </c>
      <c r="D200" s="59">
        <v>11000</v>
      </c>
      <c r="E200" s="56">
        <f>D200/C200*100</f>
        <v>48.180105996233195</v>
      </c>
    </row>
    <row r="201" spans="1:5" s="1" customFormat="1" ht="16.5" thickBot="1">
      <c r="A201" s="45"/>
      <c r="B201" s="44" t="s">
        <v>111</v>
      </c>
      <c r="C201" s="49">
        <f>C200</f>
        <v>22831</v>
      </c>
      <c r="D201" s="79">
        <f>D200</f>
        <v>11000</v>
      </c>
      <c r="E201" s="58">
        <f>D201/C201*100</f>
        <v>48.180105996233195</v>
      </c>
    </row>
    <row r="202" spans="1:4" s="1" customFormat="1" ht="7.5" customHeight="1">
      <c r="A202" s="27"/>
      <c r="B202" s="40"/>
      <c r="C202" s="40"/>
      <c r="D202" s="77"/>
    </row>
    <row r="203" spans="1:4" s="4" customFormat="1" ht="16.5" thickBot="1">
      <c r="A203" s="37" t="s">
        <v>129</v>
      </c>
      <c r="B203" s="4" t="s">
        <v>110</v>
      </c>
      <c r="C203" s="41"/>
      <c r="D203" s="78"/>
    </row>
    <row r="204" spans="1:5" ht="15.75" customHeight="1">
      <c r="A204" s="5" t="s">
        <v>20</v>
      </c>
      <c r="B204" s="239" t="s">
        <v>7</v>
      </c>
      <c r="C204" s="239" t="s">
        <v>8</v>
      </c>
      <c r="D204" s="239" t="s">
        <v>174</v>
      </c>
      <c r="E204" s="239" t="s">
        <v>9</v>
      </c>
    </row>
    <row r="205" spans="1:5" ht="16.5" thickBot="1">
      <c r="A205" s="7" t="s">
        <v>21</v>
      </c>
      <c r="B205" s="240"/>
      <c r="C205" s="240"/>
      <c r="D205" s="240"/>
      <c r="E205" s="240"/>
    </row>
    <row r="206" spans="1:5" s="27" customFormat="1" ht="16.5" thickBot="1">
      <c r="A206" s="46">
        <v>1</v>
      </c>
      <c r="B206" s="52" t="s">
        <v>198</v>
      </c>
      <c r="C206" s="53">
        <v>20429</v>
      </c>
      <c r="D206" s="59"/>
      <c r="E206" s="56">
        <f>D206/C206*100</f>
        <v>0</v>
      </c>
    </row>
    <row r="207" spans="1:5" s="1" customFormat="1" ht="16.5" thickBot="1">
      <c r="A207" s="45"/>
      <c r="B207" s="44" t="s">
        <v>111</v>
      </c>
      <c r="C207" s="49">
        <f>C206</f>
        <v>20429</v>
      </c>
      <c r="D207" s="79">
        <f>D206</f>
        <v>0</v>
      </c>
      <c r="E207" s="58">
        <f>D207/C207*100</f>
        <v>0</v>
      </c>
    </row>
    <row r="208" spans="1:5" s="1" customFormat="1" ht="7.5" customHeight="1">
      <c r="A208" s="68"/>
      <c r="B208" s="33"/>
      <c r="C208" s="69"/>
      <c r="D208" s="80"/>
      <c r="E208" s="70"/>
    </row>
    <row r="209" spans="1:4" s="1" customFormat="1" ht="16.5" thickBot="1">
      <c r="A209" s="37" t="s">
        <v>16</v>
      </c>
      <c r="B209" s="4" t="s">
        <v>112</v>
      </c>
      <c r="D209" s="77"/>
    </row>
    <row r="210" spans="1:5" ht="15.75" customHeight="1">
      <c r="A210" s="5" t="s">
        <v>20</v>
      </c>
      <c r="B210" s="239" t="s">
        <v>7</v>
      </c>
      <c r="C210" s="239" t="s">
        <v>8</v>
      </c>
      <c r="D210" s="239" t="s">
        <v>174</v>
      </c>
      <c r="E210" s="239" t="s">
        <v>9</v>
      </c>
    </row>
    <row r="211" spans="1:5" ht="16.5" thickBot="1">
      <c r="A211" s="13" t="s">
        <v>21</v>
      </c>
      <c r="B211" s="240"/>
      <c r="C211" s="240"/>
      <c r="D211" s="240"/>
      <c r="E211" s="240"/>
    </row>
    <row r="212" spans="1:5" s="1" customFormat="1" ht="31.5">
      <c r="A212" s="26">
        <v>1</v>
      </c>
      <c r="B212" s="112" t="s">
        <v>188</v>
      </c>
      <c r="C212" s="62">
        <v>12500</v>
      </c>
      <c r="D212" s="113"/>
      <c r="E212" s="54">
        <f>D212/C212*100</f>
        <v>0</v>
      </c>
    </row>
    <row r="213" spans="1:5" s="1" customFormat="1" ht="15.75">
      <c r="A213" s="26">
        <v>2</v>
      </c>
      <c r="B213" s="109" t="s">
        <v>189</v>
      </c>
      <c r="C213" s="63">
        <v>2000</v>
      </c>
      <c r="D213" s="84"/>
      <c r="E213" s="54">
        <f>D213/C213*100</f>
        <v>0</v>
      </c>
    </row>
    <row r="214" spans="1:5" s="1" customFormat="1" ht="16.5" thickBot="1">
      <c r="A214" s="46">
        <v>3</v>
      </c>
      <c r="B214" s="111" t="s">
        <v>187</v>
      </c>
      <c r="C214" s="53"/>
      <c r="D214" s="55">
        <v>643</v>
      </c>
      <c r="E214" s="54">
        <v>0</v>
      </c>
    </row>
    <row r="215" spans="1:5" s="1" customFormat="1" ht="16.5" thickBot="1">
      <c r="A215" s="45"/>
      <c r="B215" s="44" t="s">
        <v>69</v>
      </c>
      <c r="C215" s="49">
        <f>C212+C214+C213</f>
        <v>14500</v>
      </c>
      <c r="D215" s="49">
        <f>D212+D214+D213</f>
        <v>643</v>
      </c>
      <c r="E215" s="58">
        <f>D215/C215*100</f>
        <v>4.43448275862069</v>
      </c>
    </row>
    <row r="216" spans="1:4" s="1" customFormat="1" ht="17.25" customHeight="1" thickBot="1">
      <c r="A216" s="27"/>
      <c r="B216" s="40"/>
      <c r="C216" s="40"/>
      <c r="D216" s="77"/>
    </row>
    <row r="217" spans="1:5" s="1" customFormat="1" ht="16.5" thickBot="1">
      <c r="A217" s="27"/>
      <c r="B217" s="42" t="s">
        <v>113</v>
      </c>
      <c r="C217" s="57">
        <f>C195+C201+C207+C215</f>
        <v>294460</v>
      </c>
      <c r="D217" s="57">
        <f>D195+D201+D207+D215</f>
        <v>11643</v>
      </c>
      <c r="E217" s="58">
        <f>D217/C217*100</f>
        <v>3.9540175236025266</v>
      </c>
    </row>
    <row r="218" spans="1:5" s="1" customFormat="1" ht="16.5" customHeight="1">
      <c r="A218" s="27"/>
      <c r="B218" s="33"/>
      <c r="C218" s="69"/>
      <c r="D218" s="80"/>
      <c r="E218" s="70"/>
    </row>
    <row r="219" spans="1:4" s="1" customFormat="1" ht="16.5" thickBot="1">
      <c r="A219" s="37" t="s">
        <v>114</v>
      </c>
      <c r="B219" s="4" t="s">
        <v>115</v>
      </c>
      <c r="D219" s="77"/>
    </row>
    <row r="220" spans="1:5" ht="15.75" customHeight="1">
      <c r="A220" s="5" t="s">
        <v>20</v>
      </c>
      <c r="B220" s="239" t="s">
        <v>7</v>
      </c>
      <c r="C220" s="239" t="s">
        <v>8</v>
      </c>
      <c r="D220" s="239" t="s">
        <v>174</v>
      </c>
      <c r="E220" s="239" t="s">
        <v>9</v>
      </c>
    </row>
    <row r="221" spans="1:5" ht="16.5" thickBot="1">
      <c r="A221" s="7" t="s">
        <v>21</v>
      </c>
      <c r="B221" s="240"/>
      <c r="C221" s="240"/>
      <c r="D221" s="240"/>
      <c r="E221" s="240"/>
    </row>
    <row r="222" spans="1:5" s="1" customFormat="1" ht="15.75">
      <c r="A222" s="26">
        <v>1</v>
      </c>
      <c r="B222" s="25" t="s">
        <v>124</v>
      </c>
      <c r="C222" s="60">
        <f>C223</f>
        <v>72000</v>
      </c>
      <c r="D222" s="60">
        <f>D223</f>
        <v>69000</v>
      </c>
      <c r="E222" s="61">
        <f>D222/C222*100</f>
        <v>95.83333333333334</v>
      </c>
    </row>
    <row r="223" spans="1:5" s="1" customFormat="1" ht="32.25" thickBot="1">
      <c r="A223" s="26">
        <v>1.1</v>
      </c>
      <c r="B223" s="25" t="s">
        <v>116</v>
      </c>
      <c r="C223" s="63">
        <v>72000</v>
      </c>
      <c r="D223" s="28">
        <v>69000</v>
      </c>
      <c r="E223" s="54">
        <f>D223/C223*100</f>
        <v>95.83333333333334</v>
      </c>
    </row>
    <row r="224" spans="1:5" s="1" customFormat="1" ht="16.5" thickBot="1">
      <c r="A224" s="45"/>
      <c r="B224" s="48" t="s">
        <v>117</v>
      </c>
      <c r="C224" s="57">
        <f>C222</f>
        <v>72000</v>
      </c>
      <c r="D224" s="57">
        <f>D222</f>
        <v>69000</v>
      </c>
      <c r="E224" s="58">
        <f>D224/C224*100</f>
        <v>95.83333333333334</v>
      </c>
    </row>
    <row r="225" spans="1:4" s="1" customFormat="1" ht="18.75" customHeight="1" thickBot="1">
      <c r="A225" s="27"/>
      <c r="D225" s="77"/>
    </row>
    <row r="226" spans="1:5" s="1" customFormat="1" ht="16.5" thickBot="1">
      <c r="A226" s="27"/>
      <c r="B226" s="42" t="s">
        <v>70</v>
      </c>
      <c r="C226" s="57">
        <f>C224+C217</f>
        <v>366460</v>
      </c>
      <c r="D226" s="81">
        <f>D224+D217</f>
        <v>80643</v>
      </c>
      <c r="E226" s="58">
        <f>D226/C226*100</f>
        <v>22.005948807509686</v>
      </c>
    </row>
    <row r="227" spans="1:5" s="1" customFormat="1" ht="15.75">
      <c r="A227" s="27"/>
      <c r="B227" s="33"/>
      <c r="C227" s="69"/>
      <c r="D227" s="80"/>
      <c r="E227" s="70"/>
    </row>
    <row r="228" spans="1:5" s="1" customFormat="1" ht="15.75">
      <c r="A228" s="27"/>
      <c r="B228" s="33"/>
      <c r="C228" s="69"/>
      <c r="D228" s="80"/>
      <c r="E228" s="70"/>
    </row>
    <row r="229" spans="1:5" s="1" customFormat="1" ht="15.75">
      <c r="A229" s="27"/>
      <c r="B229" s="33"/>
      <c r="C229" s="69"/>
      <c r="D229" s="80"/>
      <c r="E229" s="70"/>
    </row>
    <row r="230" spans="1:5" s="123" customFormat="1" ht="15" customHeight="1">
      <c r="A230" s="232" t="s">
        <v>105</v>
      </c>
      <c r="B230" s="232"/>
      <c r="C230" s="232"/>
      <c r="D230" s="232"/>
      <c r="E230" s="232"/>
    </row>
    <row r="231" spans="1:5" s="123" customFormat="1" ht="3" customHeight="1">
      <c r="A231" s="232"/>
      <c r="B231" s="232"/>
      <c r="C231" s="232"/>
      <c r="D231" s="232"/>
      <c r="E231" s="232"/>
    </row>
    <row r="232" spans="1:5" s="125" customFormat="1" ht="12" customHeight="1">
      <c r="A232" s="124"/>
      <c r="B232" s="124"/>
      <c r="C232" s="124"/>
      <c r="D232" s="124"/>
      <c r="E232" s="124"/>
    </row>
    <row r="233" spans="1:5" s="125" customFormat="1" ht="18.75" thickBot="1">
      <c r="A233" s="124"/>
      <c r="B233" s="126" t="s">
        <v>123</v>
      </c>
      <c r="C233" s="124"/>
      <c r="D233" s="124"/>
      <c r="E233" s="124"/>
    </row>
    <row r="234" spans="1:5" s="125" customFormat="1" ht="32.25" thickBot="1">
      <c r="A234" s="124"/>
      <c r="B234" s="127" t="s">
        <v>7</v>
      </c>
      <c r="C234" s="127" t="s">
        <v>8</v>
      </c>
      <c r="D234" s="127" t="s">
        <v>174</v>
      </c>
      <c r="E234" s="128" t="s">
        <v>9</v>
      </c>
    </row>
    <row r="235" spans="1:5" s="125" customFormat="1" ht="15.75" customHeight="1" hidden="1">
      <c r="A235" s="129"/>
      <c r="B235" s="130" t="s">
        <v>13</v>
      </c>
      <c r="C235" s="131" t="str">
        <f>C236</f>
        <v>0</v>
      </c>
      <c r="D235" s="132"/>
      <c r="E235" s="133"/>
    </row>
    <row r="236" spans="1:5" s="125" customFormat="1" ht="15.75" customHeight="1" hidden="1">
      <c r="A236" s="129"/>
      <c r="B236" s="134" t="s">
        <v>90</v>
      </c>
      <c r="C236" s="135" t="s">
        <v>122</v>
      </c>
      <c r="D236" s="136">
        <v>0</v>
      </c>
      <c r="E236" s="133"/>
    </row>
    <row r="237" spans="1:5" s="125" customFormat="1" ht="15.75">
      <c r="A237" s="129"/>
      <c r="B237" s="137" t="s">
        <v>91</v>
      </c>
      <c r="C237" s="138">
        <f>C238+C239</f>
        <v>664022</v>
      </c>
      <c r="D237" s="138">
        <f>D238+D239</f>
        <v>144940</v>
      </c>
      <c r="E237" s="133">
        <f aca="true" t="shared" si="4" ref="E237:E246">D237/C237*100</f>
        <v>21.82759004972727</v>
      </c>
    </row>
    <row r="238" spans="1:5" s="125" customFormat="1" ht="15.75">
      <c r="A238" s="129"/>
      <c r="B238" s="139" t="s">
        <v>190</v>
      </c>
      <c r="C238" s="140">
        <v>664022</v>
      </c>
      <c r="D238" s="141">
        <v>144940</v>
      </c>
      <c r="E238" s="142">
        <f t="shared" si="4"/>
        <v>21.82759004972727</v>
      </c>
    </row>
    <row r="239" spans="1:5" s="125" customFormat="1" ht="0.75" customHeight="1" hidden="1">
      <c r="A239" s="129"/>
      <c r="B239" s="143"/>
      <c r="C239" s="144"/>
      <c r="D239" s="141"/>
      <c r="E239" s="145"/>
    </row>
    <row r="240" spans="1:5" s="125" customFormat="1" ht="15.75">
      <c r="A240" s="129"/>
      <c r="B240" s="137" t="s">
        <v>92</v>
      </c>
      <c r="C240" s="138">
        <f>C241</f>
        <v>-23259</v>
      </c>
      <c r="D240" s="138">
        <f>D241</f>
        <v>93901</v>
      </c>
      <c r="E240" s="133">
        <f t="shared" si="4"/>
        <v>-403.7189904983017</v>
      </c>
    </row>
    <row r="241" spans="1:5" s="125" customFormat="1" ht="15.75">
      <c r="A241" s="129"/>
      <c r="B241" s="143" t="s">
        <v>93</v>
      </c>
      <c r="C241" s="144">
        <v>-23259</v>
      </c>
      <c r="D241" s="141">
        <v>93901</v>
      </c>
      <c r="E241" s="145">
        <f t="shared" si="4"/>
        <v>-403.7189904983017</v>
      </c>
    </row>
    <row r="242" spans="1:5" s="125" customFormat="1" ht="15.75">
      <c r="A242" s="129"/>
      <c r="B242" s="146" t="s">
        <v>119</v>
      </c>
      <c r="C242" s="138">
        <f>C244+C245+C243</f>
        <v>14482</v>
      </c>
      <c r="D242" s="138">
        <f>D244+D245+D243</f>
        <v>-33104</v>
      </c>
      <c r="E242" s="133">
        <f t="shared" si="4"/>
        <v>-228.58721171108965</v>
      </c>
    </row>
    <row r="243" spans="1:5" s="125" customFormat="1" ht="15.75">
      <c r="A243" s="129"/>
      <c r="B243" s="147" t="s">
        <v>170</v>
      </c>
      <c r="C243" s="148">
        <v>14482</v>
      </c>
      <c r="D243" s="141">
        <v>6729</v>
      </c>
      <c r="E243" s="133"/>
    </row>
    <row r="244" spans="1:5" s="125" customFormat="1" ht="15.75">
      <c r="A244" s="129"/>
      <c r="B244" s="149" t="s">
        <v>52</v>
      </c>
      <c r="C244" s="150"/>
      <c r="D244" s="141"/>
      <c r="E244" s="145"/>
    </row>
    <row r="245" spans="1:5" s="125" customFormat="1" ht="16.5" thickBot="1">
      <c r="A245" s="129"/>
      <c r="B245" s="151" t="s">
        <v>18</v>
      </c>
      <c r="C245" s="152"/>
      <c r="D245" s="153">
        <v>-39833</v>
      </c>
      <c r="E245" s="154"/>
    </row>
    <row r="246" spans="1:5" s="125" customFormat="1" ht="16.5" thickBot="1">
      <c r="A246" s="129"/>
      <c r="B246" s="155" t="s">
        <v>94</v>
      </c>
      <c r="C246" s="156">
        <f>C242+C240+C237</f>
        <v>655245</v>
      </c>
      <c r="D246" s="156">
        <f>D242+D240+D237</f>
        <v>205737</v>
      </c>
      <c r="E246" s="157">
        <f t="shared" si="4"/>
        <v>31.398484536318477</v>
      </c>
    </row>
    <row r="247" spans="1:5" s="125" customFormat="1" ht="15.75">
      <c r="A247" s="129"/>
      <c r="B247" s="158"/>
      <c r="C247" s="159"/>
      <c r="D247" s="160"/>
      <c r="E247" s="160"/>
    </row>
    <row r="248" spans="1:5" s="125" customFormat="1" ht="16.5" thickBot="1">
      <c r="A248" s="129"/>
      <c r="B248" s="126" t="s">
        <v>95</v>
      </c>
      <c r="C248" s="159"/>
      <c r="D248" s="161"/>
      <c r="E248" s="161"/>
    </row>
    <row r="249" spans="1:5" s="125" customFormat="1" ht="32.25" thickBot="1">
      <c r="A249" s="124"/>
      <c r="B249" s="127" t="s">
        <v>7</v>
      </c>
      <c r="C249" s="127" t="s">
        <v>8</v>
      </c>
      <c r="D249" s="162" t="s">
        <v>175</v>
      </c>
      <c r="E249" s="128" t="s">
        <v>9</v>
      </c>
    </row>
    <row r="250" spans="1:5" s="125" customFormat="1" ht="15.75">
      <c r="A250" s="129"/>
      <c r="B250" s="163" t="s">
        <v>99</v>
      </c>
      <c r="C250" s="131">
        <f>C251+C252+C253+C254+C256+C255</f>
        <v>608879</v>
      </c>
      <c r="D250" s="131">
        <f>D251+D252+D253+D254+D256+D255</f>
        <v>199008</v>
      </c>
      <c r="E250" s="133">
        <f>H252/C250*100</f>
        <v>0</v>
      </c>
    </row>
    <row r="251" spans="1:8" s="125" customFormat="1" ht="15.75">
      <c r="A251" s="129"/>
      <c r="B251" s="164" t="s">
        <v>96</v>
      </c>
      <c r="C251" s="165">
        <v>18093</v>
      </c>
      <c r="D251" s="166">
        <v>2153</v>
      </c>
      <c r="E251" s="145">
        <f aca="true" t="shared" si="5" ref="E251:E262">D251/C251*100</f>
        <v>11.899629691040733</v>
      </c>
      <c r="H251" s="256"/>
    </row>
    <row r="252" spans="1:8" s="125" customFormat="1" ht="15.75">
      <c r="A252" s="129"/>
      <c r="B252" s="164" t="s">
        <v>100</v>
      </c>
      <c r="C252" s="165">
        <v>351310</v>
      </c>
      <c r="D252" s="166">
        <v>92608</v>
      </c>
      <c r="E252" s="145">
        <f t="shared" si="5"/>
        <v>26.36076399760895</v>
      </c>
      <c r="H252" s="256"/>
    </row>
    <row r="253" spans="1:5" s="125" customFormat="1" ht="15.75">
      <c r="A253" s="129"/>
      <c r="B253" s="164" t="s">
        <v>97</v>
      </c>
      <c r="C253" s="165">
        <v>58690</v>
      </c>
      <c r="D253" s="166">
        <v>13417</v>
      </c>
      <c r="E253" s="145">
        <f t="shared" si="5"/>
        <v>22.860794002385415</v>
      </c>
    </row>
    <row r="254" spans="1:5" s="125" customFormat="1" ht="15.75">
      <c r="A254" s="129"/>
      <c r="B254" s="164" t="s">
        <v>98</v>
      </c>
      <c r="C254" s="165">
        <v>27081</v>
      </c>
      <c r="D254" s="166">
        <v>4167</v>
      </c>
      <c r="E254" s="145">
        <f t="shared" si="5"/>
        <v>15.387171817879693</v>
      </c>
    </row>
    <row r="255" spans="1:5" s="125" customFormat="1" ht="15.75">
      <c r="A255" s="129"/>
      <c r="B255" s="164" t="s">
        <v>169</v>
      </c>
      <c r="C255" s="165">
        <v>81705</v>
      </c>
      <c r="D255" s="166">
        <v>17663</v>
      </c>
      <c r="E255" s="145">
        <f t="shared" si="5"/>
        <v>21.618016033290495</v>
      </c>
    </row>
    <row r="256" spans="1:5" s="125" customFormat="1" ht="15.75">
      <c r="A256" s="129"/>
      <c r="B256" s="168" t="s">
        <v>101</v>
      </c>
      <c r="C256" s="165">
        <v>72000</v>
      </c>
      <c r="D256" s="166">
        <v>69000</v>
      </c>
      <c r="E256" s="145">
        <f t="shared" si="5"/>
        <v>95.83333333333334</v>
      </c>
    </row>
    <row r="257" spans="1:9" s="125" customFormat="1" ht="15.75">
      <c r="A257" s="129"/>
      <c r="B257" s="163" t="s">
        <v>57</v>
      </c>
      <c r="C257" s="131">
        <f>C258+C261+C259+C260</f>
        <v>46366</v>
      </c>
      <c r="D257" s="131">
        <f>D258+D261+D259+D260</f>
        <v>6729</v>
      </c>
      <c r="E257" s="133">
        <f t="shared" si="5"/>
        <v>14.51278954406246</v>
      </c>
      <c r="I257" s="256"/>
    </row>
    <row r="258" spans="1:9" s="125" customFormat="1" ht="15.75">
      <c r="A258" s="129"/>
      <c r="B258" s="164" t="s">
        <v>96</v>
      </c>
      <c r="C258" s="165">
        <v>25594</v>
      </c>
      <c r="D258" s="166"/>
      <c r="E258" s="145">
        <f t="shared" si="5"/>
        <v>0</v>
      </c>
      <c r="I258" s="256"/>
    </row>
    <row r="259" spans="1:9" s="125" customFormat="1" ht="15.75">
      <c r="A259" s="129"/>
      <c r="B259" s="164" t="s">
        <v>97</v>
      </c>
      <c r="C259" s="140">
        <v>6433</v>
      </c>
      <c r="D259" s="166"/>
      <c r="E259" s="145">
        <f t="shared" si="5"/>
        <v>0</v>
      </c>
      <c r="I259" s="167"/>
    </row>
    <row r="260" spans="1:9" s="125" customFormat="1" ht="16.5" thickBot="1">
      <c r="A260" s="129"/>
      <c r="B260" s="164" t="s">
        <v>98</v>
      </c>
      <c r="C260" s="140">
        <v>14339</v>
      </c>
      <c r="D260" s="166">
        <v>6729</v>
      </c>
      <c r="E260" s="145">
        <f t="shared" si="5"/>
        <v>46.927958713996794</v>
      </c>
      <c r="I260" s="167"/>
    </row>
    <row r="261" spans="1:5" s="125" customFormat="1" ht="16.5" hidden="1" thickBot="1">
      <c r="A261" s="129"/>
      <c r="B261" s="168"/>
      <c r="C261" s="169"/>
      <c r="D261" s="170"/>
      <c r="E261" s="171" t="e">
        <f t="shared" si="5"/>
        <v>#DIV/0!</v>
      </c>
    </row>
    <row r="262" spans="1:5" s="125" customFormat="1" ht="16.5" thickBot="1">
      <c r="A262" s="129"/>
      <c r="B262" s="155" t="s">
        <v>102</v>
      </c>
      <c r="C262" s="172">
        <f>C257+C250</f>
        <v>655245</v>
      </c>
      <c r="D262" s="172">
        <f>D257+D250</f>
        <v>205737</v>
      </c>
      <c r="E262" s="157">
        <f t="shared" si="5"/>
        <v>31.398484536318477</v>
      </c>
    </row>
    <row r="263" spans="1:5" s="115" customFormat="1" ht="15.75">
      <c r="A263" s="107"/>
      <c r="B263" s="116"/>
      <c r="C263" s="117"/>
      <c r="D263" s="117"/>
      <c r="E263" s="118"/>
    </row>
    <row r="264" spans="1:5" ht="16.5" customHeight="1" thickBot="1">
      <c r="A264" s="122"/>
      <c r="B264" s="173" t="s">
        <v>126</v>
      </c>
      <c r="C264" s="82"/>
      <c r="D264" s="82"/>
      <c r="E264" s="82"/>
    </row>
    <row r="265" spans="1:5" ht="32.25" thickBot="1">
      <c r="A265" s="174"/>
      <c r="B265" s="121" t="s">
        <v>7</v>
      </c>
      <c r="C265" s="121" t="s">
        <v>8</v>
      </c>
      <c r="D265" s="175" t="s">
        <v>175</v>
      </c>
      <c r="E265" s="121" t="s">
        <v>9</v>
      </c>
    </row>
    <row r="266" spans="1:5" ht="17.25" customHeight="1" thickBot="1">
      <c r="A266" s="122"/>
      <c r="B266" s="176" t="s">
        <v>103</v>
      </c>
      <c r="C266" s="191">
        <f>C268+C269</f>
        <v>602579</v>
      </c>
      <c r="D266" s="191">
        <f>D268+D269</f>
        <v>195511</v>
      </c>
      <c r="E266" s="58">
        <f>I258/C266*100</f>
        <v>0</v>
      </c>
    </row>
    <row r="267" spans="1:5" ht="15.75" hidden="1">
      <c r="A267" s="122"/>
      <c r="B267" s="177"/>
      <c r="C267" s="192">
        <f>C268+C270+C269+C271+C272+C273</f>
        <v>707911</v>
      </c>
      <c r="D267" s="192">
        <f>D268+D270+D269+D271+D272+D273</f>
        <v>215963</v>
      </c>
      <c r="E267" s="61">
        <f aca="true" t="shared" si="6" ref="E267:E273">D267/C267*100</f>
        <v>30.507083517560822</v>
      </c>
    </row>
    <row r="268" spans="1:5" ht="15.75">
      <c r="A268" s="122"/>
      <c r="B268" s="178" t="s">
        <v>118</v>
      </c>
      <c r="C268" s="193">
        <v>327170</v>
      </c>
      <c r="D268" s="26">
        <v>130801</v>
      </c>
      <c r="E268" s="54">
        <f t="shared" si="6"/>
        <v>39.97952134975701</v>
      </c>
    </row>
    <row r="269" spans="1:5" ht="16.5" thickBot="1">
      <c r="A269" s="122"/>
      <c r="B269" s="178" t="s">
        <v>195</v>
      </c>
      <c r="C269" s="193">
        <v>275409</v>
      </c>
      <c r="D269" s="26">
        <v>64710</v>
      </c>
      <c r="E269" s="54">
        <f t="shared" si="6"/>
        <v>23.495964184176987</v>
      </c>
    </row>
    <row r="270" spans="1:5" ht="32.25" thickBot="1">
      <c r="A270" s="122"/>
      <c r="B270" s="176" t="s">
        <v>191</v>
      </c>
      <c r="C270" s="194">
        <f>C271</f>
        <v>6300</v>
      </c>
      <c r="D270" s="194">
        <f>D271</f>
        <v>3497</v>
      </c>
      <c r="E270" s="61">
        <f t="shared" si="6"/>
        <v>55.507936507936506</v>
      </c>
    </row>
    <row r="271" spans="1:5" ht="15.75">
      <c r="A271" s="122"/>
      <c r="B271" s="178" t="s">
        <v>192</v>
      </c>
      <c r="C271" s="193">
        <v>6300</v>
      </c>
      <c r="D271" s="26">
        <v>3497</v>
      </c>
      <c r="E271" s="64">
        <f t="shared" si="6"/>
        <v>55.507936507936506</v>
      </c>
    </row>
    <row r="272" spans="1:5" ht="15.75">
      <c r="A272" s="122"/>
      <c r="B272" s="180" t="s">
        <v>193</v>
      </c>
      <c r="C272" s="194">
        <f>C273</f>
        <v>46366</v>
      </c>
      <c r="D272" s="194">
        <f>D273</f>
        <v>6729</v>
      </c>
      <c r="E272" s="181">
        <f t="shared" si="6"/>
        <v>14.51278954406246</v>
      </c>
    </row>
    <row r="273" spans="1:5" ht="15.75">
      <c r="A273" s="122"/>
      <c r="B273" s="178" t="s">
        <v>194</v>
      </c>
      <c r="C273" s="193">
        <v>46366</v>
      </c>
      <c r="D273" s="26">
        <v>6729</v>
      </c>
      <c r="E273" s="64">
        <f t="shared" si="6"/>
        <v>14.51278954406246</v>
      </c>
    </row>
    <row r="274" spans="1:5" ht="16.5" thickBot="1">
      <c r="A274" s="122"/>
      <c r="B274" s="182"/>
      <c r="C274" s="195"/>
      <c r="D274" s="27"/>
      <c r="E274" s="182"/>
    </row>
    <row r="275" spans="1:5" ht="16.5" thickBot="1">
      <c r="A275" s="122"/>
      <c r="B275" s="176" t="s">
        <v>102</v>
      </c>
      <c r="C275" s="191">
        <f>C272+C270+C266</f>
        <v>655245</v>
      </c>
      <c r="D275" s="191">
        <f>D272+D270+D266</f>
        <v>205737</v>
      </c>
      <c r="E275" s="205">
        <f>D275/C275*100</f>
        <v>31.398484536318477</v>
      </c>
    </row>
    <row r="276" spans="1:5" s="115" customFormat="1" ht="15.75">
      <c r="A276" s="107"/>
      <c r="B276" s="116"/>
      <c r="C276" s="119"/>
      <c r="D276" s="119"/>
      <c r="E276" s="120"/>
    </row>
    <row r="277" spans="1:5" ht="15.75">
      <c r="A277" s="122"/>
      <c r="B277" s="237" t="s">
        <v>172</v>
      </c>
      <c r="C277" s="237"/>
      <c r="D277" s="237"/>
      <c r="E277" s="237"/>
    </row>
    <row r="278" spans="2:13" ht="15.75">
      <c r="B278" s="237" t="s">
        <v>71</v>
      </c>
      <c r="C278" s="237"/>
      <c r="D278" s="237"/>
      <c r="E278" s="237"/>
      <c r="J278" s="237"/>
      <c r="K278" s="237"/>
      <c r="L278" s="237"/>
      <c r="M278" s="237"/>
    </row>
    <row r="279" spans="10:13" ht="15.75">
      <c r="J279" s="237"/>
      <c r="K279" s="237"/>
      <c r="L279" s="237"/>
      <c r="M279" s="237"/>
    </row>
    <row r="280" spans="2:5" ht="15" customHeight="1">
      <c r="B280" s="237" t="s">
        <v>72</v>
      </c>
      <c r="C280" s="237"/>
      <c r="D280" s="237"/>
      <c r="E280" s="237"/>
    </row>
    <row r="281" spans="2:5" ht="15" customHeight="1">
      <c r="B281" s="237"/>
      <c r="C281" s="237"/>
      <c r="D281" s="237"/>
      <c r="E281" s="237"/>
    </row>
    <row r="282" spans="2:5" ht="15.75">
      <c r="B282" s="238" t="s">
        <v>136</v>
      </c>
      <c r="C282" s="238"/>
      <c r="D282" s="238"/>
      <c r="E282" s="20"/>
    </row>
    <row r="283" spans="2:5" ht="15.75">
      <c r="B283" s="238" t="s">
        <v>196</v>
      </c>
      <c r="C283" s="238"/>
      <c r="D283" s="238"/>
      <c r="E283" s="20"/>
    </row>
    <row r="284" s="115" customFormat="1" ht="15"/>
    <row r="285" s="115" customFormat="1" ht="15"/>
    <row r="286" spans="2:5" s="115" customFormat="1" ht="15.75">
      <c r="B286" s="237" t="s">
        <v>73</v>
      </c>
      <c r="C286" s="237"/>
      <c r="D286" s="237"/>
      <c r="E286" s="237"/>
    </row>
    <row r="287" spans="2:5" s="115" customFormat="1" ht="15.75">
      <c r="B287" s="237" t="s">
        <v>125</v>
      </c>
      <c r="C287" s="237"/>
      <c r="D287" s="237"/>
      <c r="E287" s="237"/>
    </row>
    <row r="288" s="115" customFormat="1" ht="15"/>
    <row r="289" s="115" customFormat="1" ht="15"/>
    <row r="290" s="115" customFormat="1" ht="15"/>
    <row r="291" s="115" customFormat="1" ht="15"/>
    <row r="292" s="115" customFormat="1" ht="15"/>
    <row r="293" s="115" customFormat="1" ht="15"/>
    <row r="294" s="115" customFormat="1" ht="15"/>
    <row r="295" s="115" customFormat="1" ht="15"/>
    <row r="296" s="115" customFormat="1" ht="15"/>
    <row r="297" s="115" customFormat="1" ht="15"/>
    <row r="298" s="115" customFormat="1" ht="15"/>
    <row r="299" s="115" customFormat="1" ht="15"/>
    <row r="300" s="115" customFormat="1" ht="15"/>
    <row r="301" s="115" customFormat="1" ht="15"/>
    <row r="302" s="115" customFormat="1" ht="15"/>
    <row r="303" s="115" customFormat="1" ht="15"/>
    <row r="304" s="115" customFormat="1" ht="15"/>
    <row r="305" s="115" customFormat="1" ht="15"/>
    <row r="306" s="115" customFormat="1" ht="15"/>
    <row r="307" s="115" customFormat="1" ht="15"/>
    <row r="308" s="115" customFormat="1" ht="15"/>
    <row r="309" s="115" customFormat="1" ht="15"/>
    <row r="310" s="115" customFormat="1" ht="15"/>
    <row r="311" s="115" customFormat="1" ht="15"/>
    <row r="312" s="115" customFormat="1" ht="15"/>
    <row r="313" s="115" customFormat="1" ht="15"/>
    <row r="314" s="115" customFormat="1" ht="15"/>
    <row r="315" s="115" customFormat="1" ht="15"/>
    <row r="316" s="115" customFormat="1" ht="15"/>
    <row r="317" s="115" customFormat="1" ht="15"/>
    <row r="318" s="115" customFormat="1" ht="15"/>
    <row r="319" s="115" customFormat="1" ht="15"/>
    <row r="320" s="115" customFormat="1" ht="15"/>
    <row r="321" s="115" customFormat="1" ht="15"/>
    <row r="322" s="115" customFormat="1" ht="15"/>
    <row r="323" s="115" customFormat="1" ht="15"/>
    <row r="324" s="115" customFormat="1" ht="15"/>
    <row r="325" s="115" customFormat="1" ht="15"/>
    <row r="326" s="115" customFormat="1" ht="15"/>
    <row r="327" s="115" customFormat="1" ht="15"/>
    <row r="328" s="115" customFormat="1" ht="15"/>
    <row r="329" s="115" customFormat="1" ht="15"/>
    <row r="330" s="115" customFormat="1" ht="15"/>
    <row r="331" s="115" customFormat="1" ht="15"/>
    <row r="332" s="115" customFormat="1" ht="15"/>
    <row r="333" s="115" customFormat="1" ht="15"/>
    <row r="334" s="115" customFormat="1" ht="15"/>
    <row r="335" s="115" customFormat="1" ht="15"/>
    <row r="336" s="115" customFormat="1" ht="15"/>
    <row r="337" s="115" customFormat="1" ht="15"/>
    <row r="338" s="115" customFormat="1" ht="15"/>
    <row r="339" s="115" customFormat="1" ht="15"/>
    <row r="340" s="115" customFormat="1" ht="15"/>
    <row r="341" s="115" customFormat="1" ht="15"/>
    <row r="342" s="115" customFormat="1" ht="15"/>
    <row r="343" s="115" customFormat="1" ht="15"/>
    <row r="344" s="115" customFormat="1" ht="15"/>
    <row r="345" s="115" customFormat="1" ht="15"/>
    <row r="346" s="115" customFormat="1" ht="15"/>
    <row r="347" s="115" customFormat="1" ht="15"/>
    <row r="348" s="115" customFormat="1" ht="15"/>
    <row r="349" s="115" customFormat="1" ht="15"/>
    <row r="350" s="115" customFormat="1" ht="15"/>
    <row r="351" s="115" customFormat="1" ht="15"/>
    <row r="352" s="115" customFormat="1" ht="15"/>
    <row r="353" s="115" customFormat="1" ht="15"/>
    <row r="354" s="115" customFormat="1" ht="15"/>
    <row r="355" s="115" customFormat="1" ht="15"/>
    <row r="356" s="115" customFormat="1" ht="15"/>
    <row r="357" s="115" customFormat="1" ht="15"/>
    <row r="358" s="115" customFormat="1" ht="15"/>
    <row r="359" s="115" customFormat="1" ht="15"/>
    <row r="360" s="115" customFormat="1" ht="15"/>
    <row r="361" s="115" customFormat="1" ht="15"/>
    <row r="362" s="115" customFormat="1" ht="15"/>
    <row r="363" s="115" customFormat="1" ht="15"/>
    <row r="364" s="115" customFormat="1" ht="15"/>
    <row r="365" s="115" customFormat="1" ht="15"/>
    <row r="366" s="115" customFormat="1" ht="15"/>
    <row r="367" s="115" customFormat="1" ht="15"/>
    <row r="368" s="115" customFormat="1" ht="15"/>
    <row r="369" s="115" customFormat="1" ht="15"/>
    <row r="370" s="115" customFormat="1" ht="15"/>
    <row r="371" s="115" customFormat="1" ht="15"/>
    <row r="372" s="115" customFormat="1" ht="15"/>
    <row r="373" s="115" customFormat="1" ht="15"/>
    <row r="374" s="115" customFormat="1" ht="15"/>
    <row r="375" s="115" customFormat="1" ht="15"/>
    <row r="376" s="115" customFormat="1" ht="15"/>
    <row r="377" s="115" customFormat="1" ht="15"/>
    <row r="378" s="115" customFormat="1" ht="15"/>
    <row r="379" s="115" customFormat="1" ht="15"/>
    <row r="380" s="115" customFormat="1" ht="15"/>
    <row r="381" s="115" customFormat="1" ht="15"/>
    <row r="382" s="115" customFormat="1" ht="15"/>
    <row r="383" s="115" customFormat="1" ht="15"/>
    <row r="384" s="115" customFormat="1" ht="15"/>
    <row r="385" s="115" customFormat="1" ht="15"/>
    <row r="386" s="115" customFormat="1" ht="15"/>
    <row r="387" s="115" customFormat="1" ht="15"/>
  </sheetData>
  <sheetProtection password="B55E" sheet="1" objects="1" scenarios="1" selectLockedCells="1" selectUnlockedCells="1"/>
  <mergeCells count="90">
    <mergeCell ref="E110:E111"/>
    <mergeCell ref="A64:B64"/>
    <mergeCell ref="A32:D32"/>
    <mergeCell ref="H251:H252"/>
    <mergeCell ref="E210:E211"/>
    <mergeCell ref="D220:D221"/>
    <mergeCell ref="A230:E231"/>
    <mergeCell ref="B210:B211"/>
    <mergeCell ref="C210:C211"/>
    <mergeCell ref="D210:D211"/>
    <mergeCell ref="C220:C221"/>
    <mergeCell ref="D33:D34"/>
    <mergeCell ref="C33:C34"/>
    <mergeCell ref="A33:A34"/>
    <mergeCell ref="D61:D62"/>
    <mergeCell ref="B175:B176"/>
    <mergeCell ref="A37:A40"/>
    <mergeCell ref="A106:B106"/>
    <mergeCell ref="A104:B104"/>
    <mergeCell ref="A101:B101"/>
    <mergeCell ref="A57:B58"/>
    <mergeCell ref="A91:B91"/>
    <mergeCell ref="A109:E109"/>
    <mergeCell ref="B61:B62"/>
    <mergeCell ref="A97:B97"/>
    <mergeCell ref="A100:B100"/>
    <mergeCell ref="B110:B111"/>
    <mergeCell ref="A187:E187"/>
    <mergeCell ref="A135:B135"/>
    <mergeCell ref="A137:E137"/>
    <mergeCell ref="D110:D111"/>
    <mergeCell ref="A180:B180"/>
    <mergeCell ref="E175:E176"/>
    <mergeCell ref="C175:C176"/>
    <mergeCell ref="D175:D176"/>
    <mergeCell ref="D204:D205"/>
    <mergeCell ref="C189:C190"/>
    <mergeCell ref="E57:E58"/>
    <mergeCell ref="C61:C62"/>
    <mergeCell ref="E61:E62"/>
    <mergeCell ref="C138:C139"/>
    <mergeCell ref="D138:D139"/>
    <mergeCell ref="D57:D58"/>
    <mergeCell ref="C110:C111"/>
    <mergeCell ref="A60:D60"/>
    <mergeCell ref="B189:B190"/>
    <mergeCell ref="A186:E186"/>
    <mergeCell ref="A183:B183"/>
    <mergeCell ref="E198:E199"/>
    <mergeCell ref="B198:B199"/>
    <mergeCell ref="C198:C199"/>
    <mergeCell ref="D198:D199"/>
    <mergeCell ref="B283:D283"/>
    <mergeCell ref="E138:E139"/>
    <mergeCell ref="B220:B221"/>
    <mergeCell ref="E220:E221"/>
    <mergeCell ref="E189:E190"/>
    <mergeCell ref="E204:E205"/>
    <mergeCell ref="B138:B139"/>
    <mergeCell ref="A172:B172"/>
    <mergeCell ref="D189:D190"/>
    <mergeCell ref="B204:B205"/>
    <mergeCell ref="J278:M278"/>
    <mergeCell ref="J279:M279"/>
    <mergeCell ref="A1:E1"/>
    <mergeCell ref="B3:E3"/>
    <mergeCell ref="A99:B99"/>
    <mergeCell ref="B33:B34"/>
    <mergeCell ref="E33:E34"/>
    <mergeCell ref="A94:B94"/>
    <mergeCell ref="A174:E174"/>
    <mergeCell ref="I257:I258"/>
    <mergeCell ref="A7:E7"/>
    <mergeCell ref="A8:E8"/>
    <mergeCell ref="A12:E12"/>
    <mergeCell ref="A14:E14"/>
    <mergeCell ref="A15:E15"/>
    <mergeCell ref="A17:E17"/>
    <mergeCell ref="A18:E18"/>
    <mergeCell ref="A20:E20"/>
    <mergeCell ref="A22:E25"/>
    <mergeCell ref="A29:E30"/>
    <mergeCell ref="B286:E286"/>
    <mergeCell ref="B287:E287"/>
    <mergeCell ref="B282:D282"/>
    <mergeCell ref="B280:E281"/>
    <mergeCell ref="B277:E277"/>
    <mergeCell ref="B278:E278"/>
    <mergeCell ref="C204:C205"/>
    <mergeCell ref="C57:C58"/>
  </mergeCells>
  <printOptions/>
  <pageMargins left="0.2" right="0.26" top="0.87" bottom="0.48" header="0.49" footer="0.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</dc:creator>
  <cp:keywords/>
  <dc:description/>
  <cp:lastModifiedBy>Sistemen</cp:lastModifiedBy>
  <cp:lastPrinted>2017-04-21T06:17:44Z</cp:lastPrinted>
  <dcterms:created xsi:type="dcterms:W3CDTF">2014-07-08T11:50:16Z</dcterms:created>
  <dcterms:modified xsi:type="dcterms:W3CDTF">2017-05-19T06:12:42Z</dcterms:modified>
  <cp:category/>
  <cp:version/>
  <cp:contentType/>
  <cp:contentStatus/>
</cp:coreProperties>
</file>