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<sst xmlns="http://schemas.openxmlformats.org/spreadsheetml/2006/main" count="338" uniqueCount="292">
  <si>
    <t>ОП Развитие на човешките ресурси</t>
  </si>
  <si>
    <t>2. Подкрепа за достоен живот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</si>
  <si>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</si>
  <si>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</si>
  <si>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</si>
  <si>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</si>
  <si>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</si>
  <si>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</si>
  <si>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</si>
  <si>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</si>
  <si>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</si>
  <si>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</si>
  <si>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</si>
  <si>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</si>
  <si>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</si>
  <si>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</si>
  <si>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</si>
  <si>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</si>
  <si>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</si>
  <si>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</si>
  <si>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</si>
  <si>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</si>
  <si>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</si>
  <si>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</si>
  <si>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</si>
  <si>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</si>
  <si>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</si>
  <si>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</si>
  <si>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</si>
  <si>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</si>
  <si>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</si>
  <si>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</si>
  <si>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</si>
  <si>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</si>
  <si>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</si>
  <si>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</si>
  <si>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</si>
  <si>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</si>
  <si>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</si>
  <si>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</si>
  <si>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</si>
  <si>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</si>
  <si>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</si>
  <si>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</si>
  <si>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</si>
  <si>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</si>
  <si>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</si>
  <si>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</si>
  <si>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</si>
  <si>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</si>
  <si>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</si>
  <si>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</si>
  <si>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</si>
  <si>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</si>
  <si>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</si>
  <si>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</si>
  <si>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</si>
  <si>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</si>
  <si>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</si>
  <si>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</si>
  <si>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</si>
  <si>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</si>
  <si>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</si>
  <si>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</si>
  <si>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</si>
  <si>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</si>
  <si>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</si>
  <si>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</si>
  <si>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</si>
  <si>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</si>
  <si>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</si>
  <si>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</si>
  <si>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</si>
  <si>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</si>
  <si>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</si>
  <si>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</si>
  <si>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</si>
  <si>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</si>
  <si>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</si>
  <si>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</si>
  <si>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</si>
  <si>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</si>
  <si>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</si>
  <si>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</si>
  <si>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</si>
  <si>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</si>
  <si>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</si>
  <si>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</si>
  <si>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</si>
  <si>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</si>
  <si>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</si>
  <si>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</si>
  <si>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</si>
  <si>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</si>
  <si>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</si>
  <si>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</si>
  <si>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</si>
  <si>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</si>
  <si>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</si>
  <si>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</si>
  <si>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</si>
  <si>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</si>
  <si>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</si>
  <si>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</si>
  <si>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</si>
  <si>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</si>
  <si>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</si>
  <si>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</si>
  <si>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</si>
  <si>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</si>
  <si>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</si>
  <si>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</si>
  <si>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</si>
  <si>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</si>
  <si>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</si>
  <si>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</si>
  <si>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2.2.7. Други общински такси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</si>
  <si>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</si>
  <si>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</si>
  <si>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</si>
  <si>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</si>
  <si>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</si>
  <si>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</si>
  <si>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</si>
  <si>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</si>
  <si>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</si>
  <si>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</si>
  <si>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</si>
  <si>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</si>
  <si>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</si>
  <si>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</si>
  <si>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</si>
  <si>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</si>
  <si>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</si>
  <si>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</si>
  <si>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</si>
  <si>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</si>
  <si>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</si>
  <si>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</si>
  <si>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</si>
  <si>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</si>
  <si>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</si>
  <si>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</si>
  <si>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</si>
  <si>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</si>
  <si>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</si>
  <si>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</si>
  <si>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</si>
  <si>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</si>
  <si>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</si>
  <si>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</si>
  <si>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</si>
  <si>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</si>
  <si>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</si>
  <si>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</si>
  <si>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</si>
  <si>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</si>
  <si>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</si>
  <si>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</si>
  <si>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</si>
  <si>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</si>
  <si>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</si>
  <si>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</si>
  <si>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</si>
  <si>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</si>
  <si>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</si>
  <si>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</si>
  <si>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</si>
  <si>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</si>
  <si>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</si>
  <si>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</si>
  <si>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</si>
  <si>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</si>
  <si>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</si>
  <si>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</si>
  <si>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</si>
  <si>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</si>
  <si>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</si>
  <si>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</si>
  <si>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</si>
  <si>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</si>
  <si>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</si>
  <si>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</si>
  <si>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</si>
  <si>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</si>
  <si>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</si>
  <si>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</si>
  <si>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</si>
  <si>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</si>
  <si>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</si>
  <si>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</si>
  <si>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</si>
  <si>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</si>
  <si>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</si>
  <si>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</si>
  <si>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</si>
  <si>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</si>
  <si>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</si>
  <si>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</si>
  <si>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</si>
  <si>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</si>
  <si>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</si>
  <si>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</si>
  <si>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</si>
  <si>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</si>
  <si>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</si>
  <si>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</si>
  <si>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</si>
  <si>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</si>
  <si>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</si>
  <si>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</si>
  <si>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</si>
  <si>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</si>
  <si>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</si>
  <si>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</si>
  <si>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</si>
  <si>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</si>
  <si>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</si>
  <si>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</si>
  <si>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</si>
  <si>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</si>
  <si>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</si>
  <si>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</si>
  <si>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</si>
  <si>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</si>
  <si>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</si>
  <si>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</si>
  <si>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</si>
  <si>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</si>
  <si>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</si>
  <si>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</si>
  <si>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</si>
  <si>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</si>
  <si>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</si>
  <si>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</si>
  <si>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</si>
  <si>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</si>
  <si>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</si>
  <si>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</si>
  <si>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</si>
  <si>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</si>
  <si>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</si>
  <si>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</si>
  <si>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</si>
  <si>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</si>
  <si>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</si>
  <si>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</si>
  <si>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</si>
  <si>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</si>
  <si>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</si>
  <si>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</si>
  <si>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 xml:space="preserve">трансфери по </t>
  </si>
  <si>
    <t>предоставени трансфери по чл.71 е от ЗОУ</t>
  </si>
  <si>
    <t>преходен остатък на 31.12.2013</t>
  </si>
  <si>
    <t>на Община Брусарци  за  02.2014 г.</t>
  </si>
  <si>
    <t>1. СОУ Христо Ботев с проект BG051PО001-3.1.06</t>
  </si>
  <si>
    <t>4.ОУ П.К.Яворов с проект      BG051PО001-3.1.03-0001</t>
  </si>
  <si>
    <t>2. СОУ Христо Ботев с проект BG051PО001-3.1.03-0001</t>
  </si>
  <si>
    <t>3.ОУ П.Р.Славейков с проект BG051PО001-3.1.03-0001</t>
  </si>
  <si>
    <t>на Община Брусарци за  02.2014 година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</si>
  <si>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</si>
  <si>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</si>
  <si>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</si>
  <si>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</si>
  <si>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на Община Брусарци за 02. 2014г.</t>
  </si>
  <si>
    <t>на Община Брусарци за  02.2014г.</t>
  </si>
  <si>
    <t>19-01</t>
  </si>
  <si>
    <t>разходи за учебници и книги</t>
  </si>
  <si>
    <t>Аналитично изпълнението на плана за приходите по бюджета към 28.02.2014 г. е както следва</t>
  </si>
  <si>
    <t>Към  отчета за 02.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</si>
  <si>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месец февруари  2014 г.</t>
  </si>
  <si>
    <t xml:space="preserve">              Отчета  на Община Брусарци за февруари  2014 г.  е  приет    възлиза на 496834 лв. в приход и разход. </t>
  </si>
  <si>
    <t>наличност на 28.02.2014</t>
  </si>
  <si>
    <t>събрани средства от/за с/ки за средства на ЕС</t>
  </si>
  <si>
    <t>Разходната част на общинския бюджет към 28.02.2014 г. възлиза на 496 834 лв.,в т. ч.:</t>
  </si>
  <si>
    <t xml:space="preserve">КМЕТ:    </t>
  </si>
  <si>
    <t xml:space="preserve">ДИРЕКТОР ДИРЕКЦИЯ “ФСД”:                                 </t>
  </si>
  <si>
    <r>
      <t>/И. Иванова</t>
    </r>
    <r>
      <rPr>
        <sz val="10"/>
        <rFont val="Times New Roman"/>
        <family val="1"/>
      </rPr>
      <t>/</t>
    </r>
  </si>
  <si>
    <t xml:space="preserve">        ДИРЕКТОР ДИРЕКЦИЯ “ФСД”:</t>
  </si>
  <si>
    <r>
      <t xml:space="preserve">                                                                        /И. Янакиева</t>
    </r>
    <r>
      <rPr>
        <sz val="10"/>
        <rFont val="Times New Roman"/>
        <family val="1"/>
      </rPr>
      <t>/</t>
    </r>
  </si>
  <si>
    <t xml:space="preserve">          /Н. Михайлова/</t>
  </si>
  <si>
    <t xml:space="preserve">КМЕТ: </t>
  </si>
  <si>
    <t xml:space="preserve"> ДИРЕКТОР ДИРЕКЦИЯ “ФСД”:                                                                                       КМЕТ:</t>
  </si>
  <si>
    <r>
      <t xml:space="preserve"> 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</si>
  <si>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t xml:space="preserve">             / Н. Михайлова/</t>
  </si>
  <si>
    <t xml:space="preserve">ДИРЕКТОР ДИРЕКЦИЯ “ФСД”:           </t>
  </si>
  <si>
    <t>КМЕТ:</t>
  </si>
  <si>
    <r>
      <t xml:space="preserve">                                                              /И. Иванова</t>
    </r>
    <r>
      <rPr>
        <sz val="10"/>
        <rFont val="Times New Roman"/>
        <family val="1"/>
      </rPr>
      <t xml:space="preserve">/     </t>
    </r>
  </si>
  <si>
    <t xml:space="preserve">            /Н. Михайлова/</t>
  </si>
  <si>
    <t xml:space="preserve">        ДИРЕКТОР ДИРЕКЦИЯ “ФСД”:                                                                              КМЕТ: </t>
  </si>
  <si>
    <r>
      <t xml:space="preserve">       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</si>
  <si>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>Уточнен план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</si>
</sst>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indent="15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3" fillId="0" borderId="0" xfId="15" applyNumberFormat="1" applyFont="1" applyBorder="1" applyAlignment="1">
      <alignment horizontal="center" vertical="center"/>
      <protection/>
    </xf>
    <xf numFmtId="1" fontId="23" fillId="0" borderId="0" xfId="15" applyNumberFormat="1" applyFont="1" applyBorder="1" applyAlignment="1">
      <alignment horizontal="center" vertical="center"/>
      <protection/>
    </xf>
    <xf numFmtId="1" fontId="23" fillId="0" borderId="0" xfId="15" applyNumberFormat="1" applyFont="1" applyBorder="1" applyAlignment="1" applyProtection="1">
      <alignment horizontal="center" vertical="center"/>
      <protection/>
    </xf>
    <xf numFmtId="3" fontId="25" fillId="0" borderId="0" xfId="15" applyNumberFormat="1" applyFont="1" applyFill="1" applyBorder="1" applyAlignment="1" quotePrefix="1">
      <alignment horizontal="center" vertical="center"/>
      <protection/>
    </xf>
    <xf numFmtId="3" fontId="25" fillId="0" borderId="0" xfId="15" applyNumberFormat="1" applyFont="1" applyFill="1" applyBorder="1" applyAlignment="1" applyProtection="1" quotePrefix="1">
      <alignment horizontal="center" vertical="center"/>
      <protection/>
    </xf>
    <xf numFmtId="3" fontId="26" fillId="0" borderId="0" xfId="15" applyNumberFormat="1" applyFont="1" applyBorder="1" applyAlignment="1" applyProtection="1">
      <alignment horizontal="right" vertical="center"/>
      <protection/>
    </xf>
    <xf numFmtId="3" fontId="23" fillId="0" borderId="0" xfId="15" applyNumberFormat="1" applyFont="1" applyBorder="1" applyAlignment="1" applyProtection="1">
      <alignment horizontal="right" vertical="center"/>
      <protection/>
    </xf>
    <xf numFmtId="0" fontId="23" fillId="0" borderId="0" xfId="15" applyFont="1" applyBorder="1" applyAlignment="1">
      <alignment vertical="center"/>
      <protection/>
    </xf>
    <xf numFmtId="0" fontId="23" fillId="0" borderId="0" xfId="15" applyFont="1" applyBorder="1" applyAlignment="1" applyProtection="1">
      <alignment vertical="center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26" fillId="0" borderId="19" xfId="15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wrapText="1"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12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8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8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8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34" fillId="0" borderId="20" xfId="0" applyFont="1" applyBorder="1" applyAlignment="1">
      <alignment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6" fillId="0" borderId="0" xfId="0" applyFont="1" applyFill="1" applyAlignment="1">
      <alignment horizontal="right" vertical="center" wrapText="1"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26" fillId="0" borderId="32" xfId="16" applyFont="1" applyFill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8" xfId="16" applyFont="1" applyFill="1" applyBorder="1" applyAlignment="1">
      <alignment horizontal="left" vertical="center"/>
      <protection/>
    </xf>
    <xf numFmtId="0" fontId="26" fillId="0" borderId="28" xfId="16" applyFont="1" applyFill="1" applyBorder="1" applyAlignment="1" quotePrefix="1">
      <alignment horizontal="left" vertical="center"/>
      <protection/>
    </xf>
    <xf numFmtId="0" fontId="2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1" fillId="0" borderId="29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32" xfId="15" applyFont="1" applyFill="1" applyBorder="1" applyAlignment="1">
      <alignment horizontal="left"/>
      <protection/>
    </xf>
    <xf numFmtId="0" fontId="26" fillId="0" borderId="28" xfId="15" applyFont="1" applyFill="1" applyBorder="1" applyAlignment="1">
      <alignment horizontal="left"/>
      <protection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8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vertical="center" wrapText="1"/>
      <protection/>
    </xf>
    <xf numFmtId="0" fontId="12" fillId="0" borderId="28" xfId="15" applyFont="1" applyBorder="1" applyAlignment="1">
      <alignment vertical="center" wrapText="1"/>
      <protection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L8" sqref="L8"/>
    </sheetView>
  </sheetViews>
  <sheetFormatPr defaultColWidth="9.140625" defaultRowHeight="12.75"/>
  <cols>
    <col min="1" max="1" width="6.8515625" style="181" customWidth="1"/>
    <col min="2" max="7" width="9.140625" style="181" customWidth="1"/>
    <col min="8" max="8" width="10.140625" style="181" bestFit="1" customWidth="1"/>
    <col min="9" max="16384" width="9.140625" style="181" customWidth="1"/>
  </cols>
  <sheetData>
    <row r="3" spans="4:5" ht="18.75">
      <c r="D3" s="185" t="s">
        <v>169</v>
      </c>
      <c r="E3" s="185"/>
    </row>
    <row r="5" spans="2:9" ht="15.75">
      <c r="B5" s="285" t="s">
        <v>269</v>
      </c>
      <c r="C5" s="285"/>
      <c r="D5" s="285"/>
      <c r="E5" s="285"/>
      <c r="F5" s="285"/>
      <c r="G5" s="285"/>
      <c r="H5" s="285"/>
      <c r="I5" s="285"/>
    </row>
    <row r="7" spans="2:10" ht="48.75" customHeight="1">
      <c r="B7" s="283" t="s">
        <v>271</v>
      </c>
      <c r="C7" s="284"/>
      <c r="D7" s="284"/>
      <c r="E7" s="284"/>
      <c r="F7" s="284"/>
      <c r="G7" s="284"/>
      <c r="H7" s="284"/>
      <c r="I7" s="284"/>
      <c r="J7" s="284"/>
    </row>
    <row r="8" spans="2:10" ht="48.75" customHeight="1">
      <c r="B8" s="286" t="s">
        <v>270</v>
      </c>
      <c r="C8" s="286"/>
      <c r="D8" s="286"/>
      <c r="E8" s="286"/>
      <c r="F8" s="286"/>
      <c r="G8" s="286"/>
      <c r="H8" s="286"/>
      <c r="I8" s="286"/>
      <c r="J8" s="286"/>
    </row>
    <row r="9" spans="2:10" ht="32.25" customHeight="1">
      <c r="B9" s="286"/>
      <c r="C9" s="286"/>
      <c r="D9" s="286"/>
      <c r="E9" s="286"/>
      <c r="F9" s="286"/>
      <c r="G9" s="286"/>
      <c r="H9" s="286"/>
      <c r="I9" s="286"/>
      <c r="J9" s="286"/>
    </row>
    <row r="10" spans="2:10" ht="48.75" customHeight="1" hidden="1">
      <c r="B10" s="286"/>
      <c r="C10" s="286"/>
      <c r="D10" s="286"/>
      <c r="E10" s="286"/>
      <c r="F10" s="286"/>
      <c r="G10" s="286"/>
      <c r="H10" s="286"/>
      <c r="I10" s="286"/>
      <c r="J10" s="286"/>
    </row>
    <row r="11" spans="2:10" ht="24" customHeight="1">
      <c r="B11" s="183"/>
      <c r="C11" s="182"/>
      <c r="D11" s="182"/>
      <c r="E11" s="182"/>
      <c r="F11" s="182"/>
      <c r="G11" s="182"/>
      <c r="H11" s="182"/>
      <c r="I11" s="182"/>
      <c r="J11" s="182"/>
    </row>
    <row r="12" spans="2:8" ht="15.75">
      <c r="B12" s="181" t="s">
        <v>182</v>
      </c>
      <c r="H12" s="181" t="s">
        <v>34</v>
      </c>
    </row>
    <row r="13" spans="2:8" ht="15.75">
      <c r="B13" s="181" t="s">
        <v>183</v>
      </c>
      <c r="H13" s="181" t="s">
        <v>29</v>
      </c>
    </row>
    <row r="14" spans="2:8" ht="15.75">
      <c r="B14" s="181" t="s">
        <v>184</v>
      </c>
      <c r="H14" s="181" t="s">
        <v>145</v>
      </c>
    </row>
    <row r="15" spans="2:8" ht="15.75">
      <c r="B15" s="181" t="s">
        <v>185</v>
      </c>
      <c r="H15" s="181" t="s">
        <v>186</v>
      </c>
    </row>
    <row r="16" spans="2:10" ht="25.5" customHeight="1">
      <c r="B16" s="183"/>
      <c r="C16" s="182"/>
      <c r="D16" s="182"/>
      <c r="E16" s="182"/>
      <c r="F16" s="182"/>
      <c r="G16" s="182"/>
      <c r="H16" s="182"/>
      <c r="I16" s="182"/>
      <c r="J16" s="182"/>
    </row>
    <row r="17" spans="3:5" ht="18.75">
      <c r="C17" s="264"/>
      <c r="E17" s="185" t="s">
        <v>170</v>
      </c>
    </row>
    <row r="18" spans="3:5" ht="18.75">
      <c r="C18" s="264"/>
      <c r="E18" s="185"/>
    </row>
    <row r="19" spans="1:10" ht="15.75">
      <c r="A19" s="286" t="s">
        <v>268</v>
      </c>
      <c r="B19" s="287"/>
      <c r="C19" s="287"/>
      <c r="D19" s="287"/>
      <c r="E19" s="287"/>
      <c r="F19" s="287"/>
      <c r="G19" s="287"/>
      <c r="H19" s="287"/>
      <c r="I19" s="287"/>
      <c r="J19" s="287"/>
    </row>
    <row r="20" spans="1:10" ht="15.75">
      <c r="A20" s="186"/>
      <c r="B20" s="265"/>
      <c r="C20" s="265"/>
      <c r="D20" s="265"/>
      <c r="E20" s="265"/>
      <c r="F20" s="265"/>
      <c r="G20" s="265"/>
      <c r="H20" s="265"/>
      <c r="I20" s="265"/>
      <c r="J20" s="265"/>
    </row>
    <row r="21" spans="1:3" ht="15.75">
      <c r="A21" s="160">
        <v>1</v>
      </c>
      <c r="B21" s="181" t="s">
        <v>171</v>
      </c>
      <c r="C21" s="264"/>
    </row>
    <row r="22" spans="2:8" ht="15.75">
      <c r="B22" s="180" t="s">
        <v>172</v>
      </c>
      <c r="C22" s="264" t="s">
        <v>173</v>
      </c>
      <c r="H22" s="184">
        <v>305077</v>
      </c>
    </row>
    <row r="23" spans="2:8" ht="15.75">
      <c r="B23" s="180" t="s">
        <v>172</v>
      </c>
      <c r="C23" s="264" t="s">
        <v>174</v>
      </c>
      <c r="H23" s="184"/>
    </row>
    <row r="24" spans="2:8" ht="15.75">
      <c r="B24" s="180" t="s">
        <v>172</v>
      </c>
      <c r="C24" s="264" t="s">
        <v>251</v>
      </c>
      <c r="H24" s="184">
        <v>53520</v>
      </c>
    </row>
    <row r="25" spans="2:8" ht="15.75">
      <c r="B25" s="180" t="s">
        <v>172</v>
      </c>
      <c r="C25" s="264" t="s">
        <v>253</v>
      </c>
      <c r="H25" s="184">
        <v>85618</v>
      </c>
    </row>
    <row r="26" spans="2:8" ht="15.75">
      <c r="B26" s="180" t="s">
        <v>172</v>
      </c>
      <c r="C26" s="264" t="s">
        <v>272</v>
      </c>
      <c r="H26" s="184">
        <v>-108666</v>
      </c>
    </row>
    <row r="27" spans="2:8" ht="15.75">
      <c r="B27" s="180"/>
      <c r="C27" s="264"/>
      <c r="H27" s="184"/>
    </row>
    <row r="28" spans="1:3" ht="15.75">
      <c r="A28" s="160">
        <v>2</v>
      </c>
      <c r="B28" s="181" t="s">
        <v>175</v>
      </c>
      <c r="C28" s="264"/>
    </row>
    <row r="29" spans="2:8" ht="15.75">
      <c r="B29" s="180" t="s">
        <v>172</v>
      </c>
      <c r="C29" s="264" t="s">
        <v>176</v>
      </c>
      <c r="H29" s="184">
        <v>9624</v>
      </c>
    </row>
    <row r="30" spans="2:8" ht="15.75">
      <c r="B30" s="180" t="s">
        <v>172</v>
      </c>
      <c r="C30" s="264" t="s">
        <v>177</v>
      </c>
      <c r="H30" s="184">
        <v>28788</v>
      </c>
    </row>
    <row r="31" spans="2:8" ht="15.75">
      <c r="B31" s="180" t="s">
        <v>172</v>
      </c>
      <c r="C31" s="264" t="s">
        <v>178</v>
      </c>
      <c r="H31" s="184">
        <v>182353</v>
      </c>
    </row>
    <row r="32" spans="2:8" ht="15.75">
      <c r="B32" s="180" t="s">
        <v>172</v>
      </c>
      <c r="C32" s="264" t="s">
        <v>174</v>
      </c>
      <c r="H32" s="184"/>
    </row>
    <row r="33" spans="2:8" ht="15.75">
      <c r="B33" s="180" t="s">
        <v>172</v>
      </c>
      <c r="C33" s="264" t="s">
        <v>252</v>
      </c>
      <c r="H33" s="184">
        <v>-1966</v>
      </c>
    </row>
    <row r="34" spans="2:8" ht="15.75">
      <c r="B34" s="180" t="s">
        <v>172</v>
      </c>
      <c r="C34" s="264" t="s">
        <v>273</v>
      </c>
      <c r="H34" s="184">
        <v>2232</v>
      </c>
    </row>
    <row r="35" spans="2:8" ht="15.75">
      <c r="B35" s="180" t="s">
        <v>172</v>
      </c>
      <c r="C35" s="264" t="s">
        <v>253</v>
      </c>
      <c r="H35" s="184">
        <v>91744</v>
      </c>
    </row>
    <row r="36" spans="2:8" ht="15.75">
      <c r="B36" s="180" t="s">
        <v>172</v>
      </c>
      <c r="C36" s="264" t="s">
        <v>272</v>
      </c>
      <c r="H36" s="181">
        <v>-151490</v>
      </c>
    </row>
    <row r="37" ht="15.75">
      <c r="C37" s="264"/>
    </row>
    <row r="38" spans="3:5" ht="18.75">
      <c r="C38" s="264"/>
      <c r="E38" s="185" t="s">
        <v>179</v>
      </c>
    </row>
    <row r="39" spans="1:5" ht="18.75">
      <c r="A39" s="181" t="s">
        <v>274</v>
      </c>
      <c r="C39" s="264"/>
      <c r="E39" s="185"/>
    </row>
    <row r="40" spans="3:5" ht="18.75">
      <c r="C40" s="264"/>
      <c r="E40" s="185"/>
    </row>
    <row r="41" spans="3:8" ht="18.75">
      <c r="C41" s="264" t="s">
        <v>180</v>
      </c>
      <c r="E41" s="185"/>
      <c r="H41" s="184">
        <v>337781</v>
      </c>
    </row>
    <row r="42" spans="3:8" ht="18.75">
      <c r="C42" s="264" t="s">
        <v>181</v>
      </c>
      <c r="E42" s="185"/>
      <c r="H42" s="184">
        <v>159053</v>
      </c>
    </row>
    <row r="43" spans="3:5" ht="18.75">
      <c r="C43" s="264"/>
      <c r="E43" s="185"/>
    </row>
    <row r="44" spans="1:7" ht="15.75">
      <c r="A44" s="1" t="s">
        <v>276</v>
      </c>
      <c r="B44" s="181"/>
      <c r="G44" s="1" t="s">
        <v>275</v>
      </c>
    </row>
    <row r="45" spans="3:8" ht="15.75">
      <c r="C45" s="1" t="s">
        <v>277</v>
      </c>
      <c r="G45" s="1" t="s">
        <v>284</v>
      </c>
      <c r="H45" s="181"/>
    </row>
  </sheetData>
  <sheetProtection password="D652" sheet="1" objects="1" scenarios="1" selectLockedCells="1" selectUnlockedCells="1"/>
  <mergeCells count="4">
    <mergeCell ref="B7:J7"/>
    <mergeCell ref="B5:I5"/>
    <mergeCell ref="B8:J10"/>
    <mergeCell ref="A19:J19"/>
  </mergeCells>
  <printOptions/>
  <pageMargins left="0.57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workbookViewId="0" topLeftCell="A1">
      <pane ySplit="1" topLeftCell="BM2" activePane="bottomLeft" state="frozen"/>
      <selection pane="topLeft" activeCell="L8" sqref="L8"/>
      <selection pane="bottomLeft" activeCell="C27" sqref="C27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8" ht="20.25">
      <c r="D1" s="17"/>
      <c r="F1" s="291" t="s">
        <v>34</v>
      </c>
      <c r="G1" s="292"/>
      <c r="H1" s="292"/>
    </row>
    <row r="2" spans="3:7" s="18" customFormat="1" ht="22.5">
      <c r="C2" s="288" t="s">
        <v>187</v>
      </c>
      <c r="D2" s="289"/>
      <c r="E2" s="289"/>
      <c r="F2" s="289"/>
      <c r="G2" s="289"/>
    </row>
    <row r="3" spans="3:7" s="18" customFormat="1" ht="22.5" customHeight="1">
      <c r="C3" s="288" t="s">
        <v>100</v>
      </c>
      <c r="D3" s="289"/>
      <c r="E3" s="289"/>
      <c r="F3" s="289"/>
      <c r="G3" s="289"/>
    </row>
    <row r="4" spans="3:7" s="18" customFormat="1" ht="22.5">
      <c r="C4" s="290" t="s">
        <v>259</v>
      </c>
      <c r="D4" s="289"/>
      <c r="E4" s="289"/>
      <c r="F4" s="289"/>
      <c r="G4" s="289"/>
    </row>
    <row r="5" spans="3:6" s="18" customFormat="1" ht="23.25">
      <c r="C5" s="52"/>
      <c r="D5" s="53"/>
      <c r="E5" s="54"/>
      <c r="F5" s="54"/>
    </row>
    <row r="6" spans="3:6" s="18" customFormat="1" ht="15.75">
      <c r="C6" s="19"/>
      <c r="D6" s="20"/>
      <c r="E6" s="20"/>
      <c r="F6" s="20"/>
    </row>
    <row r="7" spans="3:6" ht="39" customHeight="1">
      <c r="C7" s="21" t="s">
        <v>35</v>
      </c>
      <c r="D7" s="22" t="s">
        <v>36</v>
      </c>
      <c r="E7" s="22" t="s">
        <v>250</v>
      </c>
      <c r="F7" s="22" t="s">
        <v>189</v>
      </c>
    </row>
    <row r="8" spans="3:6" s="23" customFormat="1" ht="12">
      <c r="C8" s="24">
        <v>1</v>
      </c>
      <c r="D8" s="25">
        <v>2</v>
      </c>
      <c r="E8" s="25">
        <v>3</v>
      </c>
      <c r="F8" s="25">
        <v>3</v>
      </c>
    </row>
    <row r="9" spans="3:6" s="58" customFormat="1" ht="15">
      <c r="C9" s="26" t="s">
        <v>37</v>
      </c>
      <c r="D9" s="27"/>
      <c r="E9" s="47"/>
      <c r="F9" s="47"/>
    </row>
    <row r="10" spans="3:6" s="58" customFormat="1" ht="12.75">
      <c r="C10" s="28" t="s">
        <v>38</v>
      </c>
      <c r="D10" s="29"/>
      <c r="E10" s="30">
        <f>E11+E19</f>
        <v>369481</v>
      </c>
      <c r="F10" s="30">
        <f>F11+F19</f>
        <v>38412</v>
      </c>
    </row>
    <row r="11" spans="3:6" s="58" customFormat="1" ht="12.75">
      <c r="C11" s="28" t="s">
        <v>39</v>
      </c>
      <c r="D11" s="37"/>
      <c r="E11" s="31">
        <f>E12+E14+E18</f>
        <v>126835</v>
      </c>
      <c r="F11" s="31">
        <f>F12+F14+F18</f>
        <v>10999</v>
      </c>
    </row>
    <row r="12" spans="3:6" s="58" customFormat="1" ht="16.5" customHeight="1">
      <c r="C12" s="28" t="s">
        <v>40</v>
      </c>
      <c r="D12" s="22" t="s">
        <v>28</v>
      </c>
      <c r="E12" s="31">
        <f>E13</f>
        <v>4300</v>
      </c>
      <c r="F12" s="31">
        <f>F13</f>
        <v>1375</v>
      </c>
    </row>
    <row r="13" spans="3:6" s="58" customFormat="1" ht="15" customHeight="1">
      <c r="C13" s="8" t="s">
        <v>41</v>
      </c>
      <c r="D13" s="37" t="s">
        <v>42</v>
      </c>
      <c r="E13" s="32">
        <v>4300</v>
      </c>
      <c r="F13" s="32">
        <v>1375</v>
      </c>
    </row>
    <row r="14" spans="3:6" s="58" customFormat="1" ht="12.75">
      <c r="C14" s="28" t="s">
        <v>43</v>
      </c>
      <c r="D14" s="22" t="s">
        <v>44</v>
      </c>
      <c r="E14" s="31">
        <f>E15+E16+E17</f>
        <v>122535</v>
      </c>
      <c r="F14" s="31">
        <f>F15+F16+F17</f>
        <v>9624</v>
      </c>
    </row>
    <row r="15" spans="3:6" s="58" customFormat="1" ht="12.75">
      <c r="C15" s="8" t="s">
        <v>45</v>
      </c>
      <c r="D15" s="37" t="s">
        <v>46</v>
      </c>
      <c r="E15" s="3">
        <v>30000</v>
      </c>
      <c r="F15" s="3">
        <v>2112</v>
      </c>
    </row>
    <row r="16" spans="3:6" s="58" customFormat="1" ht="12.75">
      <c r="C16" s="8" t="s">
        <v>47</v>
      </c>
      <c r="D16" s="37" t="s">
        <v>48</v>
      </c>
      <c r="E16" s="3">
        <v>20000</v>
      </c>
      <c r="F16" s="3">
        <v>3496</v>
      </c>
    </row>
    <row r="17" spans="3:6" s="58" customFormat="1" ht="12.75">
      <c r="C17" s="8" t="s">
        <v>49</v>
      </c>
      <c r="D17" s="37" t="s">
        <v>50</v>
      </c>
      <c r="E17" s="3">
        <v>72535</v>
      </c>
      <c r="F17" s="3">
        <v>4016</v>
      </c>
    </row>
    <row r="18" spans="3:6" s="58" customFormat="1" ht="12.75">
      <c r="C18" s="28" t="s">
        <v>51</v>
      </c>
      <c r="D18" s="22" t="s">
        <v>52</v>
      </c>
      <c r="E18" s="4">
        <v>0</v>
      </c>
      <c r="F18" s="4">
        <v>0</v>
      </c>
    </row>
    <row r="19" spans="3:6" s="58" customFormat="1" ht="12.75">
      <c r="C19" s="28" t="s">
        <v>53</v>
      </c>
      <c r="D19" s="22"/>
      <c r="E19" s="31">
        <f>E20+E27+E38+E39</f>
        <v>242646</v>
      </c>
      <c r="F19" s="31">
        <f>F20+F27+F38+F39+F40</f>
        <v>27413</v>
      </c>
    </row>
    <row r="20" spans="3:6" s="58" customFormat="1" ht="12.75">
      <c r="C20" s="28" t="s">
        <v>54</v>
      </c>
      <c r="D20" s="22" t="s">
        <v>55</v>
      </c>
      <c r="E20" s="33">
        <f>E21+E22+E23+E24+E25+E26</f>
        <v>69587</v>
      </c>
      <c r="F20" s="33">
        <f>F21+F22+F23+F24+F25+F26</f>
        <v>4220</v>
      </c>
    </row>
    <row r="21" spans="3:6" s="58" customFormat="1" ht="12.75">
      <c r="C21" s="8" t="s">
        <v>56</v>
      </c>
      <c r="D21" s="37" t="s">
        <v>57</v>
      </c>
      <c r="E21" s="3">
        <v>20000</v>
      </c>
      <c r="F21" s="3">
        <v>1359</v>
      </c>
    </row>
    <row r="22" spans="3:6" s="58" customFormat="1" ht="12.75">
      <c r="C22" s="8" t="s">
        <v>58</v>
      </c>
      <c r="D22" s="37" t="s">
        <v>59</v>
      </c>
      <c r="E22" s="3">
        <v>17800</v>
      </c>
      <c r="F22" s="3">
        <v>2857</v>
      </c>
    </row>
    <row r="23" spans="3:6" s="58" customFormat="1" ht="12.75">
      <c r="C23" s="8" t="s">
        <v>60</v>
      </c>
      <c r="D23" s="37" t="s">
        <v>61</v>
      </c>
      <c r="E23" s="3">
        <v>30287</v>
      </c>
      <c r="F23" s="3">
        <v>0</v>
      </c>
    </row>
    <row r="24" spans="3:6" s="58" customFormat="1" ht="12.75">
      <c r="C24" s="8" t="s">
        <v>62</v>
      </c>
      <c r="D24" s="37" t="s">
        <v>63</v>
      </c>
      <c r="E24" s="3">
        <v>1000</v>
      </c>
      <c r="F24" s="3">
        <v>0</v>
      </c>
    </row>
    <row r="25" spans="3:6" s="58" customFormat="1" ht="12.75" customHeight="1">
      <c r="C25" s="8" t="s">
        <v>64</v>
      </c>
      <c r="D25" s="37" t="s">
        <v>65</v>
      </c>
      <c r="E25" s="3">
        <v>500</v>
      </c>
      <c r="F25" s="3">
        <v>4</v>
      </c>
    </row>
    <row r="26" spans="3:6" s="58" customFormat="1" ht="12.75" hidden="1">
      <c r="C26" s="8" t="s">
        <v>66</v>
      </c>
      <c r="D26" s="37" t="s">
        <v>67</v>
      </c>
      <c r="E26" s="3">
        <v>0</v>
      </c>
      <c r="F26" s="3">
        <v>0</v>
      </c>
    </row>
    <row r="27" spans="3:6" s="58" customFormat="1" ht="12.75">
      <c r="C27" s="28" t="s">
        <v>68</v>
      </c>
      <c r="D27" s="22" t="s">
        <v>69</v>
      </c>
      <c r="E27" s="31">
        <f>E28+E29+E30+E31+E32+E33+E34+E35+E36+E37</f>
        <v>164059</v>
      </c>
      <c r="F27" s="31">
        <f>F28+F29+F30+F31+F32+F33+F34+F35+F36+F37</f>
        <v>23208</v>
      </c>
    </row>
    <row r="28" spans="3:6" s="58" customFormat="1" ht="12" customHeight="1">
      <c r="C28" s="8" t="s">
        <v>70</v>
      </c>
      <c r="D28" s="37" t="s">
        <v>71</v>
      </c>
      <c r="E28" s="3">
        <v>12000</v>
      </c>
      <c r="F28" s="3">
        <v>1618</v>
      </c>
    </row>
    <row r="29" spans="3:6" s="58" customFormat="1" ht="0.75" customHeight="1" hidden="1">
      <c r="C29" s="8" t="s">
        <v>72</v>
      </c>
      <c r="D29" s="37" t="s">
        <v>73</v>
      </c>
      <c r="E29" s="3">
        <v>0</v>
      </c>
      <c r="F29" s="3">
        <v>0</v>
      </c>
    </row>
    <row r="30" spans="3:6" s="58" customFormat="1" ht="12.75">
      <c r="C30" s="8" t="s">
        <v>74</v>
      </c>
      <c r="D30" s="37" t="s">
        <v>75</v>
      </c>
      <c r="E30" s="3">
        <v>55000</v>
      </c>
      <c r="F30" s="3">
        <v>13178</v>
      </c>
    </row>
    <row r="31" spans="3:6" s="58" customFormat="1" ht="12.75">
      <c r="C31" s="8" t="s">
        <v>76</v>
      </c>
      <c r="D31" s="37" t="s">
        <v>77</v>
      </c>
      <c r="E31" s="3">
        <v>2500</v>
      </c>
      <c r="F31" s="3">
        <v>400</v>
      </c>
    </row>
    <row r="32" spans="3:6" s="58" customFormat="1" ht="12" customHeight="1">
      <c r="C32" s="8" t="s">
        <v>78</v>
      </c>
      <c r="D32" s="37" t="s">
        <v>79</v>
      </c>
      <c r="E32" s="3">
        <v>53000</v>
      </c>
      <c r="F32" s="3">
        <v>3234</v>
      </c>
    </row>
    <row r="33" spans="3:6" s="58" customFormat="1" ht="12.75" hidden="1">
      <c r="C33" s="8" t="s">
        <v>80</v>
      </c>
      <c r="D33" s="37" t="s">
        <v>81</v>
      </c>
      <c r="E33" s="3">
        <v>0</v>
      </c>
      <c r="F33" s="3">
        <v>0</v>
      </c>
    </row>
    <row r="34" spans="3:6" s="58" customFormat="1" ht="12.75">
      <c r="C34" s="8" t="s">
        <v>82</v>
      </c>
      <c r="D34" s="37" t="s">
        <v>83</v>
      </c>
      <c r="E34" s="3">
        <v>5500</v>
      </c>
      <c r="F34" s="3">
        <v>776</v>
      </c>
    </row>
    <row r="35" spans="3:6" s="58" customFormat="1" ht="14.25" customHeight="1">
      <c r="C35" s="8" t="s">
        <v>84</v>
      </c>
      <c r="D35" s="37" t="s">
        <v>85</v>
      </c>
      <c r="E35" s="3">
        <v>35759</v>
      </c>
      <c r="F35" s="3">
        <v>4002</v>
      </c>
    </row>
    <row r="36" spans="3:6" s="58" customFormat="1" ht="1.5" customHeight="1" hidden="1">
      <c r="C36" s="8" t="s">
        <v>86</v>
      </c>
      <c r="D36" s="37" t="s">
        <v>87</v>
      </c>
      <c r="E36" s="3">
        <v>0</v>
      </c>
      <c r="F36" s="3">
        <v>0</v>
      </c>
    </row>
    <row r="37" spans="3:6" s="58" customFormat="1" ht="12.75">
      <c r="C37" s="8" t="s">
        <v>116</v>
      </c>
      <c r="D37" s="37" t="s">
        <v>88</v>
      </c>
      <c r="E37" s="3">
        <v>300</v>
      </c>
      <c r="F37" s="3">
        <v>0</v>
      </c>
    </row>
    <row r="38" spans="3:6" s="58" customFormat="1" ht="12.75">
      <c r="C38" s="28" t="s">
        <v>89</v>
      </c>
      <c r="D38" s="22" t="s">
        <v>90</v>
      </c>
      <c r="E38" s="4">
        <v>4500</v>
      </c>
      <c r="F38" s="4">
        <v>1476</v>
      </c>
    </row>
    <row r="39" spans="3:6" s="58" customFormat="1" ht="12.75">
      <c r="C39" s="28" t="s">
        <v>91</v>
      </c>
      <c r="D39" s="22" t="s">
        <v>92</v>
      </c>
      <c r="E39" s="4">
        <v>4500</v>
      </c>
      <c r="F39" s="4">
        <v>191</v>
      </c>
    </row>
    <row r="40" spans="3:6" s="58" customFormat="1" ht="12.75">
      <c r="C40" s="26" t="s">
        <v>260</v>
      </c>
      <c r="D40" s="34" t="s">
        <v>261</v>
      </c>
      <c r="E40" s="4"/>
      <c r="F40" s="269">
        <v>-1682</v>
      </c>
    </row>
    <row r="41" spans="3:6" s="58" customFormat="1" ht="12.75" customHeight="1">
      <c r="C41" s="26"/>
      <c r="D41" s="34"/>
      <c r="E41" s="49"/>
      <c r="F41" s="49"/>
    </row>
    <row r="42" spans="3:6" s="58" customFormat="1" ht="12.75">
      <c r="C42" s="35" t="s">
        <v>93</v>
      </c>
      <c r="D42" s="36" t="s">
        <v>94</v>
      </c>
      <c r="E42" s="30">
        <f>E44+E45+E43</f>
        <v>2067186</v>
      </c>
      <c r="F42" s="30">
        <f>F44+F45+F43</f>
        <v>487430</v>
      </c>
    </row>
    <row r="43" spans="3:6" s="58" customFormat="1" ht="12.75">
      <c r="C43" s="8" t="s">
        <v>199</v>
      </c>
      <c r="D43" s="37" t="s">
        <v>95</v>
      </c>
      <c r="E43" s="3">
        <v>1525386</v>
      </c>
      <c r="F43" s="3">
        <v>305077</v>
      </c>
    </row>
    <row r="44" spans="3:6" s="58" customFormat="1" ht="12.75">
      <c r="C44" s="8" t="s">
        <v>201</v>
      </c>
      <c r="D44" s="37" t="s">
        <v>96</v>
      </c>
      <c r="E44" s="38">
        <v>374600</v>
      </c>
      <c r="F44" s="38">
        <v>182353</v>
      </c>
    </row>
    <row r="45" spans="3:6" s="58" customFormat="1" ht="12.75">
      <c r="C45" s="8" t="s">
        <v>200</v>
      </c>
      <c r="D45" s="37" t="s">
        <v>97</v>
      </c>
      <c r="E45" s="38">
        <v>167200</v>
      </c>
      <c r="F45" s="38"/>
    </row>
    <row r="46" spans="3:6" s="58" customFormat="1" ht="13.5" thickBot="1">
      <c r="C46" s="188"/>
      <c r="D46" s="189"/>
      <c r="E46" s="190"/>
      <c r="F46" s="190"/>
    </row>
    <row r="47" spans="3:6" s="57" customFormat="1" ht="13.5" thickBot="1">
      <c r="C47" s="194" t="s">
        <v>190</v>
      </c>
      <c r="D47" s="195" t="s">
        <v>192</v>
      </c>
      <c r="E47" s="196">
        <f>E49+E50+E48</f>
        <v>53520</v>
      </c>
      <c r="F47" s="197">
        <f>F49+F50+F48</f>
        <v>51554</v>
      </c>
    </row>
    <row r="48" spans="3:6" s="58" customFormat="1" ht="12.75">
      <c r="C48" s="191" t="s">
        <v>191</v>
      </c>
      <c r="D48" s="192" t="s">
        <v>195</v>
      </c>
      <c r="E48" s="193"/>
      <c r="F48" s="193"/>
    </row>
    <row r="49" spans="3:6" s="58" customFormat="1" ht="12.75">
      <c r="C49" s="48" t="s">
        <v>194</v>
      </c>
      <c r="D49" s="45" t="s">
        <v>196</v>
      </c>
      <c r="E49" s="187"/>
      <c r="F49" s="187">
        <v>-1966</v>
      </c>
    </row>
    <row r="50" spans="3:6" s="58" customFormat="1" ht="12.75">
      <c r="C50" s="48" t="s">
        <v>193</v>
      </c>
      <c r="D50" s="45" t="s">
        <v>197</v>
      </c>
      <c r="E50" s="187">
        <v>53520</v>
      </c>
      <c r="F50" s="187">
        <v>53520</v>
      </c>
    </row>
    <row r="51" spans="3:6" s="58" customFormat="1" ht="13.5" thickBot="1">
      <c r="C51" s="188"/>
      <c r="D51" s="189"/>
      <c r="E51" s="190"/>
      <c r="F51" s="190"/>
    </row>
    <row r="52" spans="3:6" s="58" customFormat="1" ht="12.75" customHeight="1" thickBot="1">
      <c r="C52" s="201" t="s">
        <v>198</v>
      </c>
      <c r="D52" s="202" t="s">
        <v>204</v>
      </c>
      <c r="E52" s="203">
        <f>E55</f>
        <v>177362</v>
      </c>
      <c r="F52" s="204">
        <f>F55+F56+F54</f>
        <v>-80562</v>
      </c>
    </row>
    <row r="53" spans="3:6" s="58" customFormat="1" ht="13.5" customHeight="1" hidden="1">
      <c r="C53" s="35" t="s">
        <v>98</v>
      </c>
      <c r="D53" s="36" t="s">
        <v>99</v>
      </c>
      <c r="E53" s="39">
        <v>0</v>
      </c>
      <c r="F53" s="39">
        <v>0</v>
      </c>
    </row>
    <row r="54" spans="3:6" s="58" customFormat="1" ht="13.5" customHeight="1">
      <c r="C54" s="8" t="s">
        <v>262</v>
      </c>
      <c r="D54" s="37" t="s">
        <v>263</v>
      </c>
      <c r="E54" s="40">
        <v>0</v>
      </c>
      <c r="F54" s="40">
        <v>2232</v>
      </c>
    </row>
    <row r="55" spans="3:6" s="58" customFormat="1" ht="12.75">
      <c r="C55" s="164" t="s">
        <v>203</v>
      </c>
      <c r="D55" s="37">
        <v>9501</v>
      </c>
      <c r="E55" s="41">
        <v>177362</v>
      </c>
      <c r="F55" s="41">
        <v>177362</v>
      </c>
    </row>
    <row r="56" spans="3:6" s="58" customFormat="1" ht="12.75">
      <c r="C56" s="200" t="s">
        <v>202</v>
      </c>
      <c r="D56" s="37">
        <v>9507</v>
      </c>
      <c r="E56" s="199"/>
      <c r="F56" s="199">
        <v>-260156</v>
      </c>
    </row>
    <row r="57" spans="3:6" s="58" customFormat="1" ht="12.75">
      <c r="C57" s="198"/>
      <c r="D57" s="45"/>
      <c r="E57" s="199"/>
      <c r="F57" s="199"/>
    </row>
    <row r="58" spans="3:6" s="58" customFormat="1" ht="14.25" customHeight="1">
      <c r="C58" s="48"/>
      <c r="D58" s="45"/>
      <c r="E58" s="47"/>
      <c r="F58" s="47"/>
    </row>
    <row r="59" spans="3:6" s="58" customFormat="1" ht="12.75">
      <c r="C59" s="42" t="s">
        <v>205</v>
      </c>
      <c r="D59" s="43"/>
      <c r="E59" s="44">
        <f>E52+E42+E10+E47</f>
        <v>2667549</v>
      </c>
      <c r="F59" s="44">
        <f>F52+F42+F10+F47</f>
        <v>496834</v>
      </c>
    </row>
    <row r="60" spans="3:6" s="58" customFormat="1" ht="14.25" customHeight="1">
      <c r="C60" s="26"/>
      <c r="D60" s="45"/>
      <c r="E60" s="47"/>
      <c r="F60" s="47"/>
    </row>
    <row r="61" spans="3:6" s="58" customFormat="1" ht="14.25" customHeight="1">
      <c r="C61" s="59"/>
      <c r="D61" s="50"/>
      <c r="E61" s="51"/>
      <c r="F61" s="51"/>
    </row>
    <row r="62" spans="3:6" s="58" customFormat="1" ht="14.25" customHeight="1">
      <c r="C62" s="59"/>
      <c r="D62" s="50"/>
      <c r="E62" s="51"/>
      <c r="F62" s="51"/>
    </row>
    <row r="63" spans="3:6" s="58" customFormat="1" ht="14.25" customHeight="1">
      <c r="C63" s="59"/>
      <c r="D63" s="50"/>
      <c r="E63" s="51"/>
      <c r="F63" s="51"/>
    </row>
    <row r="64" s="58" customFormat="1" ht="12.75">
      <c r="C64" s="7"/>
    </row>
    <row r="65" spans="2:8" s="58" customFormat="1" ht="12.75">
      <c r="B65" s="7" t="s">
        <v>278</v>
      </c>
      <c r="E65" s="7" t="s">
        <v>281</v>
      </c>
      <c r="H65" s="6"/>
    </row>
    <row r="66" spans="2:8" s="58" customFormat="1" ht="12.75">
      <c r="B66" s="7" t="s">
        <v>279</v>
      </c>
      <c r="C66" s="60"/>
      <c r="D66" s="61"/>
      <c r="E66" s="7" t="s">
        <v>280</v>
      </c>
      <c r="F66" s="61"/>
      <c r="G66" s="61"/>
      <c r="H66" s="6"/>
    </row>
    <row r="67" s="58" customFormat="1" ht="12.75"/>
  </sheetData>
  <sheetProtection password="D652" sheet="1" objects="1" scenarios="1" selectLockedCells="1" selectUnlockedCells="1"/>
  <mergeCells count="4">
    <mergeCell ref="C2:G2"/>
    <mergeCell ref="C3:G3"/>
    <mergeCell ref="C4:G4"/>
    <mergeCell ref="F1:H1"/>
  </mergeCells>
  <printOptions/>
  <pageMargins left="1.32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ySplit="10" topLeftCell="BM11" activePane="bottomLeft" state="frozen"/>
      <selection pane="topLeft" activeCell="L8" sqref="L8"/>
      <selection pane="bottomLeft" activeCell="G4" sqref="G4"/>
    </sheetView>
  </sheetViews>
  <sheetFormatPr defaultColWidth="9.140625" defaultRowHeight="12.75"/>
  <cols>
    <col min="1" max="1" width="8.8515625" style="0" customWidth="1"/>
    <col min="2" max="2" width="55.421875" style="0" customWidth="1"/>
    <col min="3" max="3" width="11.8515625" style="0" bestFit="1" customWidth="1"/>
    <col min="4" max="5" width="14.8515625" style="0" customWidth="1"/>
    <col min="6" max="6" width="10.140625" style="0" bestFit="1" customWidth="1"/>
  </cols>
  <sheetData>
    <row r="1" spans="1:5" ht="12.75" customHeight="1">
      <c r="A1" s="9"/>
      <c r="B1" s="9"/>
      <c r="C1" s="295" t="s">
        <v>29</v>
      </c>
      <c r="D1" s="296"/>
      <c r="E1" s="296"/>
    </row>
    <row r="3" spans="2:4" ht="23.25">
      <c r="B3" s="297" t="s">
        <v>187</v>
      </c>
      <c r="C3" s="298"/>
      <c r="D3" s="298"/>
    </row>
    <row r="4" spans="1:4" ht="23.25">
      <c r="A4" s="11"/>
      <c r="B4" s="297" t="s">
        <v>141</v>
      </c>
      <c r="C4" s="298"/>
      <c r="D4" s="298"/>
    </row>
    <row r="5" spans="1:4" ht="23.25">
      <c r="A5" s="11"/>
      <c r="B5" s="297" t="s">
        <v>264</v>
      </c>
      <c r="C5" s="298"/>
      <c r="D5" s="298"/>
    </row>
    <row r="7" spans="2:5" ht="15.75">
      <c r="B7" s="12"/>
      <c r="C7" s="13"/>
      <c r="D7" s="293" t="s">
        <v>30</v>
      </c>
      <c r="E7" s="293" t="s">
        <v>30</v>
      </c>
    </row>
    <row r="8" spans="2:5" ht="12.75">
      <c r="B8" s="14" t="s">
        <v>31</v>
      </c>
      <c r="C8" s="15"/>
      <c r="D8" s="294"/>
      <c r="E8" s="294"/>
    </row>
    <row r="9" spans="2:5" ht="25.5">
      <c r="B9" s="16" t="s">
        <v>114</v>
      </c>
      <c r="C9" s="67" t="s">
        <v>12</v>
      </c>
      <c r="D9" s="22" t="s">
        <v>250</v>
      </c>
      <c r="E9" s="65" t="s">
        <v>188</v>
      </c>
    </row>
    <row r="10" spans="2:5" ht="13.5" thickBot="1">
      <c r="B10" s="56">
        <v>1</v>
      </c>
      <c r="C10" s="66">
        <v>2</v>
      </c>
      <c r="D10" s="55">
        <v>3</v>
      </c>
      <c r="E10" s="55">
        <v>3</v>
      </c>
    </row>
    <row r="11" spans="2:5" s="152" customFormat="1" ht="13.5" thickBot="1">
      <c r="B11" s="153" t="s">
        <v>23</v>
      </c>
      <c r="C11" s="154" t="s">
        <v>12</v>
      </c>
      <c r="D11" s="157">
        <f>D12+D13</f>
        <v>651366</v>
      </c>
      <c r="E11" s="157">
        <f>E12+E13</f>
        <v>123127</v>
      </c>
    </row>
    <row r="12" spans="1:5" s="61" customFormat="1" ht="12.75">
      <c r="A12" s="10"/>
      <c r="B12" s="127" t="s">
        <v>13</v>
      </c>
      <c r="C12" s="128"/>
      <c r="D12" s="129">
        <v>603766</v>
      </c>
      <c r="E12" s="129">
        <v>119478</v>
      </c>
    </row>
    <row r="13" spans="1:5" s="58" customFormat="1" ht="13.5" thickBot="1">
      <c r="A13" s="61"/>
      <c r="B13" s="130" t="s">
        <v>109</v>
      </c>
      <c r="C13" s="131"/>
      <c r="D13" s="132">
        <v>47600</v>
      </c>
      <c r="E13" s="132">
        <v>3649</v>
      </c>
    </row>
    <row r="14" spans="2:5" s="152" customFormat="1" ht="13.5" thickBot="1">
      <c r="B14" s="159" t="s">
        <v>24</v>
      </c>
      <c r="C14" s="154" t="s">
        <v>12</v>
      </c>
      <c r="D14" s="157">
        <f>D15+D16+D17</f>
        <v>81752</v>
      </c>
      <c r="E14" s="157">
        <f>E15+E16+E17</f>
        <v>10095</v>
      </c>
    </row>
    <row r="15" spans="2:5" s="58" customFormat="1" ht="12.75">
      <c r="B15" s="127" t="s">
        <v>168</v>
      </c>
      <c r="C15" s="128"/>
      <c r="D15" s="129">
        <v>60467</v>
      </c>
      <c r="E15" s="129">
        <v>8026</v>
      </c>
    </row>
    <row r="16" spans="2:5" s="58" customFormat="1" ht="12.75">
      <c r="B16" s="130" t="s">
        <v>110</v>
      </c>
      <c r="C16" s="133"/>
      <c r="D16" s="132">
        <v>18399</v>
      </c>
      <c r="E16" s="132">
        <v>2069</v>
      </c>
    </row>
    <row r="17" spans="2:5" s="58" customFormat="1" ht="13.5" thickBot="1">
      <c r="B17" s="130" t="s">
        <v>25</v>
      </c>
      <c r="C17" s="131"/>
      <c r="D17" s="132">
        <v>2886</v>
      </c>
      <c r="E17" s="132"/>
    </row>
    <row r="18" spans="2:6" s="152" customFormat="1" ht="13.5" thickBot="1">
      <c r="B18" s="153" t="s">
        <v>26</v>
      </c>
      <c r="C18" s="154" t="s">
        <v>12</v>
      </c>
      <c r="D18" s="157">
        <f>D19+D20+D21</f>
        <v>1171748</v>
      </c>
      <c r="E18" s="157">
        <f>E19+E20+E21</f>
        <v>216730</v>
      </c>
      <c r="F18" s="156"/>
    </row>
    <row r="19" spans="2:6" s="58" customFormat="1" ht="12.75">
      <c r="B19" s="134" t="s">
        <v>27</v>
      </c>
      <c r="C19" s="135"/>
      <c r="D19" s="136">
        <v>396085</v>
      </c>
      <c r="E19" s="136">
        <v>60948</v>
      </c>
      <c r="F19" s="137"/>
    </row>
    <row r="20" spans="2:6" s="58" customFormat="1" ht="12.75">
      <c r="B20" s="138" t="s">
        <v>146</v>
      </c>
      <c r="C20" s="139"/>
      <c r="D20" s="136">
        <v>750948</v>
      </c>
      <c r="E20" s="136">
        <v>146738</v>
      </c>
      <c r="F20" s="137"/>
    </row>
    <row r="21" spans="2:6" s="58" customFormat="1" ht="13.5" thickBot="1">
      <c r="B21" s="138" t="s">
        <v>102</v>
      </c>
      <c r="C21" s="140"/>
      <c r="D21" s="136">
        <v>24715</v>
      </c>
      <c r="E21" s="136">
        <v>9044</v>
      </c>
      <c r="F21" s="137"/>
    </row>
    <row r="22" spans="2:6" s="152" customFormat="1" ht="13.5" thickBot="1">
      <c r="B22" s="153" t="s">
        <v>14</v>
      </c>
      <c r="C22" s="154" t="s">
        <v>12</v>
      </c>
      <c r="D22" s="157">
        <f>D23+D24</f>
        <v>44309</v>
      </c>
      <c r="E22" s="157">
        <f>E23+E24</f>
        <v>3938</v>
      </c>
      <c r="F22" s="156"/>
    </row>
    <row r="23" spans="2:6" s="58" customFormat="1" ht="12.75">
      <c r="B23" s="134" t="s">
        <v>103</v>
      </c>
      <c r="C23" s="128"/>
      <c r="D23" s="136">
        <v>13850</v>
      </c>
      <c r="E23" s="136">
        <v>1283</v>
      </c>
      <c r="F23" s="137"/>
    </row>
    <row r="24" spans="2:6" s="58" customFormat="1" ht="13.5" thickBot="1">
      <c r="B24" s="138" t="s">
        <v>101</v>
      </c>
      <c r="C24" s="140"/>
      <c r="D24" s="136">
        <v>30459</v>
      </c>
      <c r="E24" s="136">
        <v>2655</v>
      </c>
      <c r="F24" s="137"/>
    </row>
    <row r="25" spans="2:6" s="152" customFormat="1" ht="13.5" thickBot="1">
      <c r="B25" s="153" t="s">
        <v>15</v>
      </c>
      <c r="C25" s="150" t="s">
        <v>12</v>
      </c>
      <c r="D25" s="157">
        <f>D26+D27+D28+D29</f>
        <v>232061</v>
      </c>
      <c r="E25" s="157">
        <f>E26+E27+E28+E29</f>
        <v>85071</v>
      </c>
      <c r="F25" s="156"/>
    </row>
    <row r="26" spans="2:6" s="58" customFormat="1" ht="12.75">
      <c r="B26" s="134" t="s">
        <v>104</v>
      </c>
      <c r="C26" s="141"/>
      <c r="D26" s="136">
        <v>141135</v>
      </c>
      <c r="E26" s="136">
        <v>24569</v>
      </c>
      <c r="F26" s="137"/>
    </row>
    <row r="27" spans="2:6" s="58" customFormat="1" ht="12.75">
      <c r="B27" s="138" t="s">
        <v>105</v>
      </c>
      <c r="C27" s="139"/>
      <c r="D27" s="136">
        <v>10578</v>
      </c>
      <c r="E27" s="136">
        <v>1833</v>
      </c>
      <c r="F27" s="137"/>
    </row>
    <row r="28" spans="2:6" s="58" customFormat="1" ht="12.75">
      <c r="B28" s="138" t="s">
        <v>106</v>
      </c>
      <c r="C28" s="139"/>
      <c r="D28" s="136">
        <v>80008</v>
      </c>
      <c r="E28" s="136">
        <v>57689</v>
      </c>
      <c r="F28" s="137"/>
    </row>
    <row r="29" spans="2:6" s="58" customFormat="1" ht="13.5" thickBot="1">
      <c r="B29" s="138" t="s">
        <v>113</v>
      </c>
      <c r="C29" s="140"/>
      <c r="D29" s="142">
        <v>340</v>
      </c>
      <c r="E29" s="142">
        <v>980</v>
      </c>
      <c r="F29" s="137"/>
    </row>
    <row r="30" spans="2:6" s="152" customFormat="1" ht="13.5" thickBot="1">
      <c r="B30" s="153" t="s">
        <v>16</v>
      </c>
      <c r="C30" s="154" t="s">
        <v>12</v>
      </c>
      <c r="D30" s="157">
        <f>D31+D32+D33+D34</f>
        <v>126684</v>
      </c>
      <c r="E30" s="157">
        <f>E31+E32+E33+E34</f>
        <v>17846</v>
      </c>
      <c r="F30" s="156"/>
    </row>
    <row r="31" spans="2:6" s="58" customFormat="1" ht="12.75">
      <c r="B31" s="134" t="s">
        <v>107</v>
      </c>
      <c r="C31" s="128"/>
      <c r="D31" s="136">
        <v>2200</v>
      </c>
      <c r="E31" s="136">
        <v>539</v>
      </c>
      <c r="F31" s="137"/>
    </row>
    <row r="32" spans="2:6" s="58" customFormat="1" ht="12.75">
      <c r="B32" s="138" t="s">
        <v>17</v>
      </c>
      <c r="C32" s="139"/>
      <c r="D32" s="136">
        <v>38300</v>
      </c>
      <c r="E32" s="136">
        <v>7158</v>
      </c>
      <c r="F32" s="137"/>
    </row>
    <row r="33" spans="2:6" s="58" customFormat="1" ht="12.75">
      <c r="B33" s="138" t="s">
        <v>18</v>
      </c>
      <c r="C33" s="139"/>
      <c r="D33" s="136">
        <v>4900</v>
      </c>
      <c r="E33" s="136">
        <v>444</v>
      </c>
      <c r="F33" s="137"/>
    </row>
    <row r="34" spans="2:6" s="58" customFormat="1" ht="13.5" thickBot="1">
      <c r="B34" s="138" t="s">
        <v>108</v>
      </c>
      <c r="C34" s="140"/>
      <c r="D34" s="136">
        <v>81284</v>
      </c>
      <c r="E34" s="136">
        <v>9705</v>
      </c>
      <c r="F34" s="137"/>
    </row>
    <row r="35" spans="2:6" s="152" customFormat="1" ht="13.5" thickBot="1">
      <c r="B35" s="153" t="s">
        <v>19</v>
      </c>
      <c r="C35" s="154" t="s">
        <v>12</v>
      </c>
      <c r="D35" s="158">
        <f>D36+D37+D38</f>
        <v>98000</v>
      </c>
      <c r="E35" s="158">
        <f>E36+E37+E38</f>
        <v>13932</v>
      </c>
      <c r="F35" s="156"/>
    </row>
    <row r="36" spans="2:6" s="58" customFormat="1" ht="12.75">
      <c r="B36" s="134" t="s">
        <v>20</v>
      </c>
      <c r="C36" s="135"/>
      <c r="D36" s="143">
        <v>3200</v>
      </c>
      <c r="E36" s="143">
        <v>1000</v>
      </c>
      <c r="F36" s="137"/>
    </row>
    <row r="37" spans="2:6" s="58" customFormat="1" ht="12.75">
      <c r="B37" s="138" t="s">
        <v>21</v>
      </c>
      <c r="C37" s="139"/>
      <c r="D37" s="136">
        <v>76800</v>
      </c>
      <c r="E37" s="136">
        <v>12892</v>
      </c>
      <c r="F37" s="137"/>
    </row>
    <row r="38" spans="2:6" s="58" customFormat="1" ht="13.5" thickBot="1">
      <c r="B38" s="138" t="s">
        <v>22</v>
      </c>
      <c r="C38" s="140"/>
      <c r="D38" s="144">
        <v>18000</v>
      </c>
      <c r="E38" s="144">
        <v>40</v>
      </c>
      <c r="F38" s="137"/>
    </row>
    <row r="39" spans="2:6" s="152" customFormat="1" ht="13.5" thickBot="1">
      <c r="B39" s="153" t="s">
        <v>7</v>
      </c>
      <c r="C39" s="154" t="s">
        <v>12</v>
      </c>
      <c r="D39" s="157">
        <f>D40+D41+D42+D43+D44</f>
        <v>246368</v>
      </c>
      <c r="E39" s="157">
        <f>E40+E41+E42+E43+E44</f>
        <v>24028</v>
      </c>
      <c r="F39" s="156"/>
    </row>
    <row r="40" spans="2:6" s="58" customFormat="1" ht="12.75">
      <c r="B40" s="134" t="s">
        <v>8</v>
      </c>
      <c r="C40" s="135"/>
      <c r="D40" s="136">
        <v>113930</v>
      </c>
      <c r="E40" s="136">
        <v>5840</v>
      </c>
      <c r="F40" s="137"/>
    </row>
    <row r="41" spans="2:6" s="58" customFormat="1" ht="12.75">
      <c r="B41" s="138" t="s">
        <v>111</v>
      </c>
      <c r="C41" s="133"/>
      <c r="D41" s="136">
        <v>37719</v>
      </c>
      <c r="E41" s="136">
        <v>6638</v>
      </c>
      <c r="F41" s="137"/>
    </row>
    <row r="42" spans="2:6" s="58" customFormat="1" ht="12.75">
      <c r="B42" s="138" t="s">
        <v>9</v>
      </c>
      <c r="C42" s="133"/>
      <c r="D42" s="136">
        <v>5515</v>
      </c>
      <c r="E42" s="136">
        <v>108</v>
      </c>
      <c r="F42" s="137"/>
    </row>
    <row r="43" spans="2:6" s="58" customFormat="1" ht="12.75">
      <c r="B43" s="138" t="s">
        <v>33</v>
      </c>
      <c r="C43" s="133"/>
      <c r="D43" s="136">
        <v>2000</v>
      </c>
      <c r="E43" s="136"/>
      <c r="F43" s="137"/>
    </row>
    <row r="44" spans="2:6" s="58" customFormat="1" ht="13.5" thickBot="1">
      <c r="B44" s="145" t="s">
        <v>112</v>
      </c>
      <c r="C44" s="131"/>
      <c r="D44" s="146">
        <v>87204</v>
      </c>
      <c r="E44" s="146">
        <v>11442</v>
      </c>
      <c r="F44" s="137"/>
    </row>
    <row r="45" spans="2:6" s="152" customFormat="1" ht="13.5" thickBot="1">
      <c r="B45" s="153" t="s">
        <v>11</v>
      </c>
      <c r="C45" s="154" t="s">
        <v>12</v>
      </c>
      <c r="D45" s="155">
        <f>D46</f>
        <v>15261</v>
      </c>
      <c r="E45" s="155">
        <f>E46</f>
        <v>2067</v>
      </c>
      <c r="F45" s="156"/>
    </row>
    <row r="46" spans="2:6" s="58" customFormat="1" ht="13.5" thickBot="1">
      <c r="B46" s="134" t="s">
        <v>10</v>
      </c>
      <c r="C46" s="147"/>
      <c r="D46" s="148">
        <v>15261</v>
      </c>
      <c r="E46" s="148">
        <v>2067</v>
      </c>
      <c r="F46" s="137"/>
    </row>
    <row r="47" spans="2:5" s="152" customFormat="1" ht="16.5" thickBot="1">
      <c r="B47" s="149" t="s">
        <v>32</v>
      </c>
      <c r="C47" s="150" t="s">
        <v>12</v>
      </c>
      <c r="D47" s="151">
        <f>D11+D14+D18+D22+D25+D30+D35+D39+D45</f>
        <v>2667549</v>
      </c>
      <c r="E47" s="151">
        <f>E11+E14+E18+E22+E25+E30+E35+E39+E45</f>
        <v>496834</v>
      </c>
    </row>
    <row r="48" spans="2:5" ht="15.75">
      <c r="B48" s="62"/>
      <c r="C48" s="64"/>
      <c r="D48" s="63"/>
      <c r="E48" s="63"/>
    </row>
    <row r="49" spans="2:5" ht="15.75">
      <c r="B49" s="62"/>
      <c r="C49" s="64"/>
      <c r="D49" s="63"/>
      <c r="E49" s="63"/>
    </row>
    <row r="50" spans="2:5" ht="15.75">
      <c r="B50" s="62"/>
      <c r="C50" s="64"/>
      <c r="D50" s="63"/>
      <c r="E50" s="63"/>
    </row>
    <row r="51" spans="2:5" s="106" customFormat="1" ht="15.75">
      <c r="B51" s="104"/>
      <c r="C51" s="105"/>
      <c r="D51" s="114"/>
      <c r="E51" s="114"/>
    </row>
    <row r="52" spans="1:2" ht="13.5">
      <c r="A52" s="1" t="s">
        <v>143</v>
      </c>
      <c r="B52" s="1" t="s">
        <v>282</v>
      </c>
    </row>
    <row r="53" spans="1:2" ht="13.5">
      <c r="A53" s="1" t="s">
        <v>144</v>
      </c>
      <c r="B53" s="1" t="s">
        <v>283</v>
      </c>
    </row>
    <row r="54" spans="2:5" s="106" customFormat="1" ht="12.75">
      <c r="B54" s="101"/>
      <c r="C54" s="64"/>
      <c r="D54" s="63"/>
      <c r="E54" s="63"/>
    </row>
    <row r="55" spans="2:5" s="106" customFormat="1" ht="12.75">
      <c r="B55" s="101"/>
      <c r="C55" s="64"/>
      <c r="D55" s="63"/>
      <c r="E55" s="63"/>
    </row>
    <row r="56" spans="2:5" s="106" customFormat="1" ht="12.75">
      <c r="B56" s="101"/>
      <c r="C56" s="64"/>
      <c r="D56" s="63"/>
      <c r="E56" s="63"/>
    </row>
    <row r="57" spans="2:5" s="106" customFormat="1" ht="12.75">
      <c r="B57" s="101"/>
      <c r="C57" s="64"/>
      <c r="D57" s="63"/>
      <c r="E57" s="63"/>
    </row>
    <row r="58" spans="2:5" s="106" customFormat="1" ht="12.75">
      <c r="B58" s="101"/>
      <c r="C58" s="64"/>
      <c r="D58" s="63"/>
      <c r="E58" s="63"/>
    </row>
    <row r="59" spans="2:5" s="106" customFormat="1" ht="12.75">
      <c r="B59" s="101"/>
      <c r="C59" s="64"/>
      <c r="D59" s="63"/>
      <c r="E59" s="63"/>
    </row>
    <row r="60" spans="2:5" s="106" customFormat="1" ht="12.75">
      <c r="B60" s="102"/>
      <c r="C60" s="103"/>
      <c r="D60" s="63"/>
      <c r="E60" s="63"/>
    </row>
    <row r="61" spans="2:5" s="106" customFormat="1" ht="12.75">
      <c r="B61" s="102"/>
      <c r="C61" s="103"/>
      <c r="D61" s="63"/>
      <c r="E61" s="63"/>
    </row>
    <row r="62" spans="2:5" s="106" customFormat="1" ht="12.75">
      <c r="B62" s="101"/>
      <c r="C62" s="64"/>
      <c r="D62" s="63"/>
      <c r="E62" s="63"/>
    </row>
    <row r="63" spans="2:5" s="107" customFormat="1" ht="12.75">
      <c r="B63" s="102"/>
      <c r="C63" s="103"/>
      <c r="D63" s="63"/>
      <c r="E63" s="63"/>
    </row>
    <row r="64" spans="2:5" s="106" customFormat="1" ht="12.75">
      <c r="B64" s="108"/>
      <c r="C64" s="103"/>
      <c r="D64" s="63"/>
      <c r="E64" s="63"/>
    </row>
    <row r="65" spans="2:5" s="106" customFormat="1" ht="12.75">
      <c r="B65" s="109"/>
      <c r="D65" s="110"/>
      <c r="E65" s="110"/>
    </row>
    <row r="66" spans="2:5" s="106" customFormat="1" ht="12.75">
      <c r="B66" s="109"/>
      <c r="D66" s="110"/>
      <c r="E66" s="110"/>
    </row>
    <row r="71" spans="4:6" ht="12.75">
      <c r="D71" s="9"/>
      <c r="E71" s="9"/>
      <c r="F71" s="9"/>
    </row>
    <row r="72" ht="12.75">
      <c r="B72" s="2"/>
    </row>
  </sheetData>
  <sheetProtection password="D652" sheet="1" objects="1" scenarios="1" selectLockedCells="1" selectUnlockedCells="1"/>
  <mergeCells count="6">
    <mergeCell ref="D7:D8"/>
    <mergeCell ref="C1:E1"/>
    <mergeCell ref="B3:D3"/>
    <mergeCell ref="B4:D4"/>
    <mergeCell ref="B5:D5"/>
    <mergeCell ref="E7:E8"/>
  </mergeCells>
  <printOptions/>
  <pageMargins left="0.75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60"/>
  <sheetViews>
    <sheetView workbookViewId="0" topLeftCell="A1">
      <selection activeCell="F4" sqref="F4"/>
    </sheetView>
  </sheetViews>
  <sheetFormatPr defaultColWidth="9.140625" defaultRowHeight="12.75"/>
  <cols>
    <col min="1" max="1" width="9.7109375" style="58" customWidth="1"/>
    <col min="2" max="2" width="65.28125" style="58" customWidth="1"/>
    <col min="3" max="4" width="12.140625" style="58" bestFit="1" customWidth="1"/>
    <col min="5" max="16384" width="9.140625" style="58" customWidth="1"/>
  </cols>
  <sheetData>
    <row r="1" spans="1:5" s="61" customFormat="1" ht="12.75" customHeight="1">
      <c r="A1" s="10"/>
      <c r="B1" s="10"/>
      <c r="C1" s="291" t="s">
        <v>145</v>
      </c>
      <c r="D1" s="291"/>
      <c r="E1" s="273"/>
    </row>
    <row r="2" spans="3:5" s="61" customFormat="1" ht="12.75">
      <c r="C2" s="111"/>
      <c r="D2" s="111"/>
      <c r="E2" s="112"/>
    </row>
    <row r="3" spans="2:4" s="61" customFormat="1" ht="23.25">
      <c r="B3" s="297" t="s">
        <v>187</v>
      </c>
      <c r="C3" s="298"/>
      <c r="D3" s="298"/>
    </row>
    <row r="4" spans="1:4" s="282" customFormat="1" ht="16.5" customHeight="1">
      <c r="A4" s="281"/>
      <c r="B4" s="278" t="s">
        <v>142</v>
      </c>
      <c r="C4" s="279"/>
      <c r="D4" s="279"/>
    </row>
    <row r="5" spans="1:4" s="282" customFormat="1" ht="16.5" customHeight="1">
      <c r="A5" s="281"/>
      <c r="B5" s="278" t="s">
        <v>265</v>
      </c>
      <c r="C5" s="279"/>
      <c r="D5" s="279"/>
    </row>
    <row r="6" spans="1:5" ht="13.5" thickBot="1">
      <c r="A6" s="61"/>
      <c r="B6" s="61"/>
      <c r="C6" s="61"/>
      <c r="D6" s="61"/>
      <c r="E6" s="5"/>
    </row>
    <row r="7" spans="1:213" s="117" customFormat="1" ht="28.5" customHeight="1">
      <c r="A7" s="95" t="s">
        <v>117</v>
      </c>
      <c r="B7" s="99" t="s">
        <v>31</v>
      </c>
      <c r="C7" s="205" t="s">
        <v>291</v>
      </c>
      <c r="D7" s="205" t="s">
        <v>188</v>
      </c>
      <c r="E7" s="85"/>
      <c r="F7" s="91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</row>
    <row r="8" spans="1:213" s="117" customFormat="1" ht="13.5" thickBot="1">
      <c r="A8" s="96" t="s">
        <v>118</v>
      </c>
      <c r="B8" s="100" t="s">
        <v>115</v>
      </c>
      <c r="C8" s="113"/>
      <c r="D8" s="113"/>
      <c r="E8" s="86"/>
      <c r="F8" s="8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</row>
    <row r="9" spans="1:213" s="117" customFormat="1" ht="13.5" thickBot="1">
      <c r="A9" s="69"/>
      <c r="B9" s="116">
        <v>1</v>
      </c>
      <c r="C9" s="70">
        <v>2</v>
      </c>
      <c r="D9" s="70">
        <v>2</v>
      </c>
      <c r="E9" s="88"/>
      <c r="F9" s="8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</row>
    <row r="10" spans="1:213" s="57" customFormat="1" ht="13.5" thickBot="1">
      <c r="A10" s="274" t="s">
        <v>119</v>
      </c>
      <c r="B10" s="304"/>
      <c r="C10" s="71">
        <f>C11+C12</f>
        <v>1138863</v>
      </c>
      <c r="D10" s="71">
        <f>D11+D12</f>
        <v>184783</v>
      </c>
      <c r="E10" s="90"/>
      <c r="F10" s="90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</row>
    <row r="11" spans="1:213" s="117" customFormat="1" ht="12.75">
      <c r="A11" s="118">
        <v>101</v>
      </c>
      <c r="B11" s="73" t="s">
        <v>148</v>
      </c>
      <c r="C11" s="74">
        <v>1114103</v>
      </c>
      <c r="D11" s="74">
        <v>180874</v>
      </c>
      <c r="E11" s="91"/>
      <c r="F11" s="91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</row>
    <row r="12" spans="1:213" s="117" customFormat="1" ht="13.5" thickBot="1">
      <c r="A12" s="118">
        <v>102</v>
      </c>
      <c r="B12" s="73" t="s">
        <v>149</v>
      </c>
      <c r="C12" s="74">
        <v>24760</v>
      </c>
      <c r="D12" s="74">
        <v>3909</v>
      </c>
      <c r="E12" s="91"/>
      <c r="F12" s="91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</row>
    <row r="13" spans="1:213" s="57" customFormat="1" ht="13.5" thickBot="1">
      <c r="A13" s="275" t="s">
        <v>120</v>
      </c>
      <c r="B13" s="276"/>
      <c r="C13" s="76">
        <f>C14+C15+C16+C17+C18</f>
        <v>298390</v>
      </c>
      <c r="D13" s="76">
        <f>D14+D15+D16+D17+D18</f>
        <v>72183</v>
      </c>
      <c r="E13" s="90"/>
      <c r="F13" s="90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</row>
    <row r="14" spans="1:213" s="117" customFormat="1" ht="12.75">
      <c r="A14" s="118">
        <v>201</v>
      </c>
      <c r="B14" s="73" t="s">
        <v>150</v>
      </c>
      <c r="C14" s="74">
        <v>116243</v>
      </c>
      <c r="D14" s="74">
        <v>57521</v>
      </c>
      <c r="E14" s="91"/>
      <c r="F14" s="91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</row>
    <row r="15" spans="1:213" s="117" customFormat="1" ht="12.75">
      <c r="A15" s="118">
        <v>202</v>
      </c>
      <c r="B15" s="77" t="s">
        <v>151</v>
      </c>
      <c r="C15" s="74">
        <v>38480</v>
      </c>
      <c r="D15" s="74">
        <v>2828</v>
      </c>
      <c r="E15" s="91"/>
      <c r="F15" s="91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</row>
    <row r="16" spans="1:213" s="117" customFormat="1" ht="25.5">
      <c r="A16" s="118">
        <v>205</v>
      </c>
      <c r="B16" s="77" t="s">
        <v>152</v>
      </c>
      <c r="C16" s="74">
        <v>53588</v>
      </c>
      <c r="D16" s="74">
        <v>3008</v>
      </c>
      <c r="E16" s="91"/>
      <c r="F16" s="91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</row>
    <row r="17" spans="1:213" s="117" customFormat="1" ht="12.75">
      <c r="A17" s="118">
        <v>208</v>
      </c>
      <c r="B17" s="73" t="s">
        <v>153</v>
      </c>
      <c r="C17" s="74">
        <v>26031</v>
      </c>
      <c r="D17" s="74">
        <v>641</v>
      </c>
      <c r="E17" s="91"/>
      <c r="F17" s="9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</row>
    <row r="18" spans="1:213" s="117" customFormat="1" ht="13.5" thickBot="1">
      <c r="A18" s="118">
        <v>209</v>
      </c>
      <c r="B18" s="77" t="s">
        <v>154</v>
      </c>
      <c r="C18" s="74">
        <v>64048</v>
      </c>
      <c r="D18" s="74">
        <v>8185</v>
      </c>
      <c r="E18" s="91"/>
      <c r="F18" s="91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</row>
    <row r="19" spans="1:213" s="57" customFormat="1" ht="13.5" thickBot="1">
      <c r="A19" s="275" t="s">
        <v>121</v>
      </c>
      <c r="B19" s="277"/>
      <c r="C19" s="76">
        <f>C20+C21+C22+C23</f>
        <v>275214</v>
      </c>
      <c r="D19" s="76">
        <f>D20+D21+D22+D23</f>
        <v>48000</v>
      </c>
      <c r="E19" s="90"/>
      <c r="F19" s="90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</row>
    <row r="20" spans="1:213" s="117" customFormat="1" ht="25.5">
      <c r="A20" s="119">
        <v>551</v>
      </c>
      <c r="B20" s="78" t="s">
        <v>155</v>
      </c>
      <c r="C20" s="74">
        <v>157914</v>
      </c>
      <c r="D20" s="74">
        <v>27223</v>
      </c>
      <c r="E20" s="91"/>
      <c r="F20" s="91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</row>
    <row r="21" spans="1:213" s="117" customFormat="1" ht="12.75">
      <c r="A21" s="119">
        <v>552</v>
      </c>
      <c r="B21" s="78" t="s">
        <v>156</v>
      </c>
      <c r="C21" s="74">
        <v>23097</v>
      </c>
      <c r="D21" s="74">
        <v>3243</v>
      </c>
      <c r="E21" s="91"/>
      <c r="F21" s="9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</row>
    <row r="22" spans="1:213" s="117" customFormat="1" ht="12.75">
      <c r="A22" s="119">
        <v>560</v>
      </c>
      <c r="B22" s="78" t="s">
        <v>157</v>
      </c>
      <c r="C22" s="74">
        <v>65234</v>
      </c>
      <c r="D22" s="74">
        <v>12294</v>
      </c>
      <c r="E22" s="91"/>
      <c r="F22" s="91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</row>
    <row r="23" spans="1:213" s="117" customFormat="1" ht="13.5" thickBot="1">
      <c r="A23" s="119">
        <v>580</v>
      </c>
      <c r="B23" s="78" t="s">
        <v>158</v>
      </c>
      <c r="C23" s="74">
        <v>28969</v>
      </c>
      <c r="D23" s="74">
        <v>5240</v>
      </c>
      <c r="E23" s="91"/>
      <c r="F23" s="91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</row>
    <row r="24" spans="1:213" s="57" customFormat="1" ht="13.5" thickBot="1">
      <c r="A24" s="275" t="s">
        <v>122</v>
      </c>
      <c r="B24" s="276"/>
      <c r="C24" s="76">
        <f>C25+C26+C27+C29+C30+C31+C32+C33+C34+C35+C36</f>
        <v>636674</v>
      </c>
      <c r="D24" s="76">
        <f>D25+D26+D27+D29+D30+D31+D32+D33+D34+D35+D36+D37+D28</f>
        <v>171125</v>
      </c>
      <c r="E24" s="90"/>
      <c r="F24" s="90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</row>
    <row r="25" spans="1:213" s="117" customFormat="1" ht="12.75">
      <c r="A25" s="120">
        <v>1011</v>
      </c>
      <c r="B25" s="97" t="s">
        <v>123</v>
      </c>
      <c r="C25" s="75">
        <v>156860</v>
      </c>
      <c r="D25" s="75">
        <v>24867</v>
      </c>
      <c r="E25" s="91"/>
      <c r="F25" s="9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</row>
    <row r="26" spans="1:213" s="117" customFormat="1" ht="12.75">
      <c r="A26" s="118">
        <v>1012</v>
      </c>
      <c r="B26" s="77" t="s">
        <v>124</v>
      </c>
      <c r="C26" s="75">
        <v>776</v>
      </c>
      <c r="D26" s="75"/>
      <c r="E26" s="91"/>
      <c r="F26" s="91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</row>
    <row r="27" spans="1:213" s="117" customFormat="1" ht="12.75">
      <c r="A27" s="118">
        <v>1013</v>
      </c>
      <c r="B27" s="77" t="s">
        <v>125</v>
      </c>
      <c r="C27" s="75">
        <v>10100</v>
      </c>
      <c r="D27" s="75"/>
      <c r="E27" s="91"/>
      <c r="F27" s="91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</row>
    <row r="28" spans="1:213" s="117" customFormat="1" ht="12.75">
      <c r="A28" s="118">
        <v>1014</v>
      </c>
      <c r="B28" s="77" t="s">
        <v>267</v>
      </c>
      <c r="C28" s="75"/>
      <c r="D28" s="75">
        <v>40</v>
      </c>
      <c r="E28" s="91"/>
      <c r="F28" s="91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</row>
    <row r="29" spans="1:213" s="117" customFormat="1" ht="12.75">
      <c r="A29" s="118">
        <v>1015</v>
      </c>
      <c r="B29" s="77" t="s">
        <v>126</v>
      </c>
      <c r="C29" s="75">
        <v>75459</v>
      </c>
      <c r="D29" s="271">
        <v>14477</v>
      </c>
      <c r="E29" s="91"/>
      <c r="F29" s="91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</row>
    <row r="30" spans="1:213" s="117" customFormat="1" ht="12.75">
      <c r="A30" s="118">
        <v>1016</v>
      </c>
      <c r="B30" s="77" t="s">
        <v>127</v>
      </c>
      <c r="C30" s="75">
        <v>252354</v>
      </c>
      <c r="D30" s="75">
        <v>94968</v>
      </c>
      <c r="E30" s="91"/>
      <c r="F30" s="91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</row>
    <row r="31" spans="1:213" s="117" customFormat="1" ht="12.75">
      <c r="A31" s="118">
        <v>1020</v>
      </c>
      <c r="B31" s="73" t="s">
        <v>159</v>
      </c>
      <c r="C31" s="75">
        <v>106854</v>
      </c>
      <c r="D31" s="75">
        <v>30304</v>
      </c>
      <c r="E31" s="91"/>
      <c r="F31" s="91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</row>
    <row r="32" spans="1:213" s="117" customFormat="1" ht="12.75">
      <c r="A32" s="118">
        <v>1030</v>
      </c>
      <c r="B32" s="77" t="s">
        <v>128</v>
      </c>
      <c r="C32" s="75">
        <v>15300</v>
      </c>
      <c r="D32" s="75">
        <v>1809</v>
      </c>
      <c r="E32" s="91"/>
      <c r="F32" s="91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</row>
    <row r="33" spans="1:213" s="117" customFormat="1" ht="12.75">
      <c r="A33" s="118">
        <v>1051</v>
      </c>
      <c r="B33" s="77" t="s">
        <v>160</v>
      </c>
      <c r="C33" s="75">
        <v>6570</v>
      </c>
      <c r="D33" s="75">
        <v>940</v>
      </c>
      <c r="E33" s="91"/>
      <c r="F33" s="91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</row>
    <row r="34" spans="1:213" s="117" customFormat="1" ht="12.75">
      <c r="A34" s="118">
        <v>1062</v>
      </c>
      <c r="B34" s="73" t="s">
        <v>161</v>
      </c>
      <c r="C34" s="75">
        <v>6815</v>
      </c>
      <c r="D34" s="75"/>
      <c r="E34" s="91"/>
      <c r="F34" s="91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</row>
    <row r="35" spans="1:213" s="117" customFormat="1" ht="12.75">
      <c r="A35" s="118">
        <v>1092</v>
      </c>
      <c r="B35" s="77" t="s">
        <v>129</v>
      </c>
      <c r="C35" s="75">
        <v>200</v>
      </c>
      <c r="D35" s="75">
        <v>12</v>
      </c>
      <c r="E35" s="91"/>
      <c r="F35" s="91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</row>
    <row r="36" spans="1:213" s="117" customFormat="1" ht="13.5" thickBot="1">
      <c r="A36" s="121">
        <v>1098</v>
      </c>
      <c r="B36" s="98" t="s">
        <v>130</v>
      </c>
      <c r="C36" s="75">
        <v>5386</v>
      </c>
      <c r="D36" s="75"/>
      <c r="E36" s="91"/>
      <c r="F36" s="91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</row>
    <row r="37" spans="1:213" s="117" customFormat="1" ht="13.5" thickBot="1">
      <c r="A37" s="206" t="s">
        <v>266</v>
      </c>
      <c r="B37" s="98" t="s">
        <v>206</v>
      </c>
      <c r="C37" s="75"/>
      <c r="D37" s="75">
        <v>3708</v>
      </c>
      <c r="E37" s="91"/>
      <c r="F37" s="91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</row>
    <row r="38" spans="1:213" s="57" customFormat="1" ht="13.5" thickBot="1">
      <c r="A38" s="301" t="s">
        <v>131</v>
      </c>
      <c r="B38" s="302"/>
      <c r="C38" s="76">
        <f>C39</f>
        <v>15261</v>
      </c>
      <c r="D38" s="76">
        <f>D39</f>
        <v>2067</v>
      </c>
      <c r="E38" s="90"/>
      <c r="F38" s="90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</row>
    <row r="39" spans="1:213" s="117" customFormat="1" ht="13.5" thickBot="1">
      <c r="A39" s="118">
        <v>2224</v>
      </c>
      <c r="B39" s="73" t="s">
        <v>162</v>
      </c>
      <c r="C39" s="74">
        <v>15261</v>
      </c>
      <c r="D39" s="74">
        <v>2067</v>
      </c>
      <c r="E39" s="91"/>
      <c r="F39" s="91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</row>
    <row r="40" spans="1:213" s="57" customFormat="1" ht="13.5" thickBot="1">
      <c r="A40" s="301" t="s">
        <v>132</v>
      </c>
      <c r="B40" s="302"/>
      <c r="C40" s="76">
        <v>7395</v>
      </c>
      <c r="D40" s="76"/>
      <c r="E40" s="90"/>
      <c r="F40" s="90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</row>
    <row r="41" spans="1:213" s="57" customFormat="1" ht="13.5" thickBot="1">
      <c r="A41" s="301" t="s">
        <v>133</v>
      </c>
      <c r="B41" s="302"/>
      <c r="C41" s="76">
        <f>C42</f>
        <v>11000</v>
      </c>
      <c r="D41" s="76">
        <f>D42+D43</f>
        <v>2220</v>
      </c>
      <c r="E41" s="90"/>
      <c r="F41" s="90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</row>
    <row r="42" spans="1:213" s="117" customFormat="1" ht="12.75">
      <c r="A42" s="118">
        <v>4214</v>
      </c>
      <c r="B42" s="73" t="s">
        <v>167</v>
      </c>
      <c r="C42" s="74">
        <v>11000</v>
      </c>
      <c r="D42" s="74">
        <v>1240</v>
      </c>
      <c r="E42" s="91"/>
      <c r="F42" s="91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</row>
    <row r="43" spans="1:213" s="117" customFormat="1" ht="13.5" thickBot="1">
      <c r="A43" s="207" t="s">
        <v>207</v>
      </c>
      <c r="B43" s="73" t="s">
        <v>208</v>
      </c>
      <c r="C43" s="74"/>
      <c r="D43" s="74">
        <v>980</v>
      </c>
      <c r="E43" s="91"/>
      <c r="F43" s="91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</row>
    <row r="44" spans="1:213" s="57" customFormat="1" ht="13.5" thickBot="1">
      <c r="A44" s="301" t="s">
        <v>134</v>
      </c>
      <c r="B44" s="302"/>
      <c r="C44" s="76">
        <v>76800</v>
      </c>
      <c r="D44" s="76">
        <v>12892</v>
      </c>
      <c r="E44" s="90"/>
      <c r="F44" s="90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</row>
    <row r="45" spans="1:213" s="57" customFormat="1" ht="13.5" thickBot="1">
      <c r="A45" s="303" t="s">
        <v>135</v>
      </c>
      <c r="B45" s="304"/>
      <c r="C45" s="76">
        <v>1200</v>
      </c>
      <c r="D45" s="76">
        <v>1020</v>
      </c>
      <c r="E45" s="90"/>
      <c r="F45" s="90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</row>
    <row r="46" spans="1:213" s="57" customFormat="1" ht="13.5" thickBot="1">
      <c r="A46" s="299" t="s">
        <v>136</v>
      </c>
      <c r="B46" s="300"/>
      <c r="C46" s="76">
        <v>115987</v>
      </c>
      <c r="D46" s="76"/>
      <c r="E46" s="90"/>
      <c r="F46" s="90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</row>
    <row r="47" spans="1:213" s="57" customFormat="1" ht="13.5" thickBot="1">
      <c r="A47" s="299" t="s">
        <v>137</v>
      </c>
      <c r="B47" s="300"/>
      <c r="C47" s="76">
        <f>C48+C49+C50</f>
        <v>29675</v>
      </c>
      <c r="D47" s="76">
        <f>D48+D49+D50</f>
        <v>2544</v>
      </c>
      <c r="E47" s="90"/>
      <c r="F47" s="90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</row>
    <row r="48" spans="1:213" s="117" customFormat="1" ht="12.75">
      <c r="A48" s="122">
        <v>5201</v>
      </c>
      <c r="B48" s="79" t="s">
        <v>163</v>
      </c>
      <c r="C48" s="74">
        <v>1175</v>
      </c>
      <c r="D48" s="74">
        <v>1152</v>
      </c>
      <c r="E48" s="91"/>
      <c r="F48" s="91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</row>
    <row r="49" spans="1:213" s="117" customFormat="1" ht="12.75">
      <c r="A49" s="123">
        <v>5203</v>
      </c>
      <c r="B49" s="80" t="s">
        <v>164</v>
      </c>
      <c r="C49" s="74">
        <v>23000</v>
      </c>
      <c r="D49" s="74"/>
      <c r="E49" s="91"/>
      <c r="F49" s="91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</row>
    <row r="50" spans="1:213" s="117" customFormat="1" ht="13.5" thickBot="1">
      <c r="A50" s="123">
        <v>5205</v>
      </c>
      <c r="B50" s="80" t="s">
        <v>165</v>
      </c>
      <c r="C50" s="74">
        <v>5500</v>
      </c>
      <c r="D50" s="74">
        <v>1392</v>
      </c>
      <c r="E50" s="91"/>
      <c r="F50" s="91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</row>
    <row r="51" spans="1:213" s="57" customFormat="1" ht="13.5" thickBot="1">
      <c r="A51" s="299" t="s">
        <v>138</v>
      </c>
      <c r="B51" s="300"/>
      <c r="C51" s="76">
        <f>C52</f>
        <v>24000</v>
      </c>
      <c r="D51" s="76">
        <f>D52</f>
        <v>0</v>
      </c>
      <c r="E51" s="90"/>
      <c r="F51" s="90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</row>
    <row r="52" spans="1:213" s="117" customFormat="1" ht="13.5" thickBot="1">
      <c r="A52" s="123">
        <v>5309</v>
      </c>
      <c r="B52" s="80" t="s">
        <v>166</v>
      </c>
      <c r="C52" s="74">
        <v>24000</v>
      </c>
      <c r="D52" s="74"/>
      <c r="E52" s="91"/>
      <c r="F52" s="91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</row>
    <row r="53" spans="1:213" s="57" customFormat="1" ht="13.5" thickBot="1">
      <c r="A53" s="299" t="s">
        <v>139</v>
      </c>
      <c r="B53" s="300"/>
      <c r="C53" s="76">
        <v>10000</v>
      </c>
      <c r="D53" s="76"/>
      <c r="E53" s="90"/>
      <c r="F53" s="90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</row>
    <row r="54" spans="1:213" s="57" customFormat="1" ht="13.5" thickBot="1">
      <c r="A54" s="301" t="s">
        <v>140</v>
      </c>
      <c r="B54" s="302"/>
      <c r="C54" s="76">
        <v>27090</v>
      </c>
      <c r="D54" s="76"/>
      <c r="E54" s="90"/>
      <c r="F54" s="90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</row>
    <row r="55" spans="1:213" s="117" customFormat="1" ht="13.5" thickBot="1">
      <c r="A55" s="124"/>
      <c r="B55" s="115" t="s">
        <v>147</v>
      </c>
      <c r="C55" s="94">
        <f>C10+C13+C19+C24+C38+C40+C41+C44+C45+C46+C47+C51+C53+C54</f>
        <v>2667549</v>
      </c>
      <c r="D55" s="94">
        <f>D10+D13+D19+D24+D38+D40+D41+D44+D45+D46+D47+D51+D53+D54</f>
        <v>496834</v>
      </c>
      <c r="E55" s="91"/>
      <c r="F55" s="91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</row>
    <row r="56" spans="1:213" s="117" customFormat="1" ht="12.75">
      <c r="A56" s="83"/>
      <c r="B56" s="84"/>
      <c r="C56" s="82"/>
      <c r="D56" s="82"/>
      <c r="E56" s="92"/>
      <c r="F56" s="93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</row>
    <row r="57" spans="5:6" s="117" customFormat="1" ht="12.75">
      <c r="E57" s="125"/>
      <c r="F57" s="125"/>
    </row>
    <row r="58" spans="1:5" ht="12.75">
      <c r="A58" s="7" t="s">
        <v>143</v>
      </c>
      <c r="B58" s="7" t="s">
        <v>285</v>
      </c>
      <c r="C58" s="7" t="s">
        <v>286</v>
      </c>
      <c r="E58" s="5"/>
    </row>
    <row r="59" spans="1:5" ht="12.75">
      <c r="A59" s="7" t="s">
        <v>144</v>
      </c>
      <c r="B59" s="7" t="s">
        <v>287</v>
      </c>
      <c r="C59" s="7" t="s">
        <v>288</v>
      </c>
      <c r="E59" s="5"/>
    </row>
    <row r="60" spans="5:6" ht="12.75">
      <c r="E60" s="126"/>
      <c r="F60" s="126"/>
    </row>
  </sheetData>
  <sheetProtection password="D652" sheet="1" objects="1" scenarios="1" selectLockedCells="1" selectUnlockedCells="1"/>
  <mergeCells count="18">
    <mergeCell ref="B3:D3"/>
    <mergeCell ref="B4:D4"/>
    <mergeCell ref="B5:D5"/>
    <mergeCell ref="C1:D1"/>
    <mergeCell ref="A10:B10"/>
    <mergeCell ref="A13:B13"/>
    <mergeCell ref="A19:B19"/>
    <mergeCell ref="A24:B24"/>
    <mergeCell ref="A38:B38"/>
    <mergeCell ref="A40:B40"/>
    <mergeCell ref="A41:B41"/>
    <mergeCell ref="A44:B44"/>
    <mergeCell ref="A53:B53"/>
    <mergeCell ref="A54:B54"/>
    <mergeCell ref="A45:B45"/>
    <mergeCell ref="A46:B46"/>
    <mergeCell ref="A47:B47"/>
    <mergeCell ref="A51:B51"/>
  </mergeCells>
  <printOptions/>
  <pageMargins left="0.22" right="0.75" top="0.18" bottom="0.22" header="0.6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G7" sqref="G7"/>
    </sheetView>
  </sheetViews>
  <sheetFormatPr defaultColWidth="9.140625" defaultRowHeight="12.75"/>
  <cols>
    <col min="1" max="1" width="49.57421875" style="46" bestFit="1" customWidth="1"/>
    <col min="2" max="2" width="9.140625" style="46" customWidth="1"/>
    <col min="3" max="3" width="9.57421875" style="46" bestFit="1" customWidth="1"/>
    <col min="4" max="4" width="7.00390625" style="178" bestFit="1" customWidth="1"/>
    <col min="5" max="5" width="8.00390625" style="178" bestFit="1" customWidth="1"/>
    <col min="6" max="6" width="5.7109375" style="46" bestFit="1" customWidth="1"/>
    <col min="7" max="16384" width="9.140625" style="46" customWidth="1"/>
  </cols>
  <sheetData>
    <row r="1" spans="4:6" ht="12.75">
      <c r="D1" s="291" t="s">
        <v>186</v>
      </c>
      <c r="E1" s="292"/>
      <c r="F1" s="292"/>
    </row>
    <row r="2" spans="4:6" ht="12.75">
      <c r="D2" s="270"/>
      <c r="E2" s="272"/>
      <c r="F2" s="272"/>
    </row>
    <row r="3" spans="1:6" ht="23.25">
      <c r="A3" s="290" t="s">
        <v>249</v>
      </c>
      <c r="B3" s="280"/>
      <c r="C3" s="280"/>
      <c r="D3" s="280"/>
      <c r="E3" s="280"/>
      <c r="F3" s="280"/>
    </row>
    <row r="4" spans="1:6" ht="23.25">
      <c r="A4" s="290" t="s">
        <v>254</v>
      </c>
      <c r="B4" s="280"/>
      <c r="C4" s="280"/>
      <c r="D4" s="280"/>
      <c r="E4" s="280"/>
      <c r="F4" s="280"/>
    </row>
    <row r="6" spans="1:3" ht="12.75">
      <c r="A6" s="208" t="s">
        <v>209</v>
      </c>
      <c r="B6" s="164"/>
      <c r="C6" s="40"/>
    </row>
    <row r="7" spans="1:3" ht="12.75">
      <c r="A7" s="209" t="s">
        <v>210</v>
      </c>
      <c r="B7" s="210" t="s">
        <v>211</v>
      </c>
      <c r="C7" s="211">
        <v>64</v>
      </c>
    </row>
    <row r="8" spans="1:5" s="215" customFormat="1" ht="12" customHeight="1">
      <c r="A8" s="208" t="s">
        <v>212</v>
      </c>
      <c r="B8" s="212"/>
      <c r="C8" s="213"/>
      <c r="D8" s="214"/>
      <c r="E8" s="214"/>
    </row>
    <row r="9" spans="1:5" s="215" customFormat="1" ht="12" customHeight="1">
      <c r="A9" s="216" t="s">
        <v>213</v>
      </c>
      <c r="B9" s="212">
        <v>6300</v>
      </c>
      <c r="C9" s="213">
        <v>300188</v>
      </c>
      <c r="D9" s="214"/>
      <c r="E9" s="214"/>
    </row>
    <row r="10" spans="1:5" s="215" customFormat="1" ht="12" customHeight="1">
      <c r="A10" s="217" t="s">
        <v>214</v>
      </c>
      <c r="B10" s="212"/>
      <c r="C10" s="211">
        <f>SUM(C9:C9)</f>
        <v>300188</v>
      </c>
      <c r="D10" s="218"/>
      <c r="E10" s="218"/>
    </row>
    <row r="11" spans="1:5" s="215" customFormat="1" ht="11.25" customHeight="1">
      <c r="A11" s="208" t="s">
        <v>215</v>
      </c>
      <c r="B11" s="212"/>
      <c r="C11" s="213"/>
      <c r="D11" s="214"/>
      <c r="E11" s="214"/>
    </row>
    <row r="12" spans="1:5" s="215" customFormat="1" ht="0.75" customHeight="1" hidden="1">
      <c r="A12" s="216" t="s">
        <v>216</v>
      </c>
      <c r="B12" s="212">
        <v>7400</v>
      </c>
      <c r="C12" s="213">
        <f>D12+E12</f>
        <v>0</v>
      </c>
      <c r="D12" s="214"/>
      <c r="E12" s="214"/>
    </row>
    <row r="13" spans="1:5" s="215" customFormat="1" ht="12" customHeight="1" hidden="1">
      <c r="A13" s="219" t="s">
        <v>217</v>
      </c>
      <c r="B13" s="212">
        <v>7411</v>
      </c>
      <c r="C13" s="213">
        <f>D13+E13</f>
        <v>0</v>
      </c>
      <c r="D13" s="214"/>
      <c r="E13" s="214"/>
    </row>
    <row r="14" spans="1:5" s="215" customFormat="1" ht="12" customHeight="1" hidden="1">
      <c r="A14" s="219" t="s">
        <v>218</v>
      </c>
      <c r="B14" s="212">
        <v>7412</v>
      </c>
      <c r="C14" s="213">
        <f>D14+E14</f>
        <v>0</v>
      </c>
      <c r="D14" s="214"/>
      <c r="E14" s="214"/>
    </row>
    <row r="15" spans="1:5" s="215" customFormat="1" ht="12" customHeight="1" hidden="1">
      <c r="A15" s="216" t="s">
        <v>219</v>
      </c>
      <c r="B15" s="212">
        <v>7500</v>
      </c>
      <c r="C15" s="213">
        <f>D15+E15</f>
        <v>0</v>
      </c>
      <c r="D15" s="214"/>
      <c r="E15" s="214"/>
    </row>
    <row r="16" spans="1:5" s="215" customFormat="1" ht="12" customHeight="1">
      <c r="A16" s="216" t="s">
        <v>220</v>
      </c>
      <c r="B16" s="212">
        <v>7600</v>
      </c>
      <c r="C16" s="213"/>
      <c r="D16" s="214"/>
      <c r="E16" s="214"/>
    </row>
    <row r="17" spans="1:5" s="215" customFormat="1" ht="14.25" customHeight="1">
      <c r="A17" s="220" t="s">
        <v>221</v>
      </c>
      <c r="B17" s="212"/>
      <c r="C17" s="211">
        <f>SUM(C12:C16)</f>
        <v>0</v>
      </c>
      <c r="D17" s="214"/>
      <c r="E17" s="218"/>
    </row>
    <row r="18" spans="1:5" s="215" customFormat="1" ht="12" customHeight="1">
      <c r="A18" s="216" t="s">
        <v>222</v>
      </c>
      <c r="B18" s="221" t="s">
        <v>223</v>
      </c>
      <c r="C18" s="211">
        <v>-2232</v>
      </c>
      <c r="D18" s="214"/>
      <c r="E18" s="218"/>
    </row>
    <row r="19" spans="1:5" s="215" customFormat="1" ht="12" customHeight="1">
      <c r="A19" s="222" t="s">
        <v>224</v>
      </c>
      <c r="B19" s="212"/>
      <c r="C19" s="223">
        <f>C10+C17+C18+C7</f>
        <v>298020</v>
      </c>
      <c r="D19" s="218"/>
      <c r="E19" s="218"/>
    </row>
    <row r="20" spans="1:5" s="215" customFormat="1" ht="12" customHeight="1" hidden="1">
      <c r="A20" s="216" t="s">
        <v>225</v>
      </c>
      <c r="B20" s="212">
        <v>9500</v>
      </c>
      <c r="C20" s="213">
        <f>C21+C22</f>
        <v>-41233</v>
      </c>
      <c r="D20" s="218"/>
      <c r="E20" s="218"/>
    </row>
    <row r="21" spans="1:5" s="215" customFormat="1" ht="12" customHeight="1">
      <c r="A21" s="216" t="s">
        <v>226</v>
      </c>
      <c r="B21" s="212">
        <v>9501</v>
      </c>
      <c r="C21" s="213">
        <v>3464391</v>
      </c>
      <c r="D21" s="214"/>
      <c r="E21" s="214"/>
    </row>
    <row r="22" spans="1:5" s="215" customFormat="1" ht="12" customHeight="1" thickBot="1">
      <c r="A22" s="224" t="s">
        <v>227</v>
      </c>
      <c r="B22" s="225">
        <v>9507</v>
      </c>
      <c r="C22" s="226">
        <v>-3505624</v>
      </c>
      <c r="D22" s="214"/>
      <c r="E22" s="214"/>
    </row>
    <row r="23" spans="1:5" s="215" customFormat="1" ht="17.25" customHeight="1" thickBot="1">
      <c r="A23" s="227" t="s">
        <v>228</v>
      </c>
      <c r="B23" s="228"/>
      <c r="C23" s="229">
        <f>C19+C20</f>
        <v>256787</v>
      </c>
      <c r="D23" s="218"/>
      <c r="E23" s="218"/>
    </row>
    <row r="24" spans="1:5" s="215" customFormat="1" ht="17.25" customHeight="1" thickBot="1">
      <c r="A24" s="230"/>
      <c r="B24" s="231"/>
      <c r="C24" s="232"/>
      <c r="D24" s="218"/>
      <c r="E24" s="218"/>
    </row>
    <row r="25" spans="1:10" s="168" customFormat="1" ht="12.75" customHeight="1" thickBot="1">
      <c r="A25" s="233" t="s">
        <v>229</v>
      </c>
      <c r="B25" s="234"/>
      <c r="C25" s="235"/>
      <c r="D25" s="236"/>
      <c r="E25" s="236"/>
      <c r="F25" s="237"/>
      <c r="G25" s="237"/>
      <c r="H25" s="237"/>
      <c r="I25" s="237"/>
      <c r="J25" s="237"/>
    </row>
    <row r="26" spans="1:10" s="168" customFormat="1" ht="10.5" customHeight="1">
      <c r="A26" s="238" t="s">
        <v>230</v>
      </c>
      <c r="B26" s="239" t="s">
        <v>231</v>
      </c>
      <c r="C26" s="240">
        <f>C27+C28+C29+C30</f>
        <v>7424</v>
      </c>
      <c r="D26" s="241"/>
      <c r="E26" s="241"/>
      <c r="F26" s="241"/>
      <c r="G26" s="242"/>
      <c r="H26" s="242"/>
      <c r="I26" s="243"/>
      <c r="J26" s="244"/>
    </row>
    <row r="27" spans="1:10" s="168" customFormat="1" ht="10.5" customHeight="1">
      <c r="A27" s="245" t="s">
        <v>232</v>
      </c>
      <c r="B27" s="239" t="s">
        <v>233</v>
      </c>
      <c r="C27" s="246">
        <v>4181</v>
      </c>
      <c r="D27" s="247"/>
      <c r="E27" s="247"/>
      <c r="F27" s="11"/>
      <c r="G27" s="11"/>
      <c r="H27" s="11"/>
      <c r="I27" s="11"/>
      <c r="J27" s="244"/>
    </row>
    <row r="28" spans="1:10" s="168" customFormat="1" ht="10.5" customHeight="1">
      <c r="A28" s="245" t="s">
        <v>234</v>
      </c>
      <c r="B28" s="239" t="s">
        <v>235</v>
      </c>
      <c r="C28" s="246">
        <v>924</v>
      </c>
      <c r="D28" s="247"/>
      <c r="E28" s="247"/>
      <c r="F28" s="11"/>
      <c r="G28" s="11"/>
      <c r="H28" s="11"/>
      <c r="I28" s="11"/>
      <c r="J28" s="244"/>
    </row>
    <row r="29" spans="1:10" s="168" customFormat="1" ht="10.5" customHeight="1">
      <c r="A29" s="245" t="s">
        <v>236</v>
      </c>
      <c r="B29" s="239" t="s">
        <v>237</v>
      </c>
      <c r="C29" s="246">
        <v>2319</v>
      </c>
      <c r="D29" s="247"/>
      <c r="E29" s="247"/>
      <c r="F29" s="248"/>
      <c r="G29" s="248"/>
      <c r="H29" s="248"/>
      <c r="I29" s="11"/>
      <c r="J29" s="244"/>
    </row>
    <row r="30" spans="1:10" s="168" customFormat="1" ht="10.5" customHeight="1">
      <c r="A30" s="245" t="s">
        <v>238</v>
      </c>
      <c r="B30" s="239" t="s">
        <v>239</v>
      </c>
      <c r="C30" s="249"/>
      <c r="D30" s="250"/>
      <c r="E30" s="250"/>
      <c r="F30" s="251"/>
      <c r="G30" s="251"/>
      <c r="H30" s="251"/>
      <c r="I30" s="251"/>
      <c r="J30" s="244"/>
    </row>
    <row r="31" spans="1:10" s="168" customFormat="1" ht="10.5" customHeight="1">
      <c r="A31" s="174" t="s">
        <v>240</v>
      </c>
      <c r="B31" s="239" t="s">
        <v>231</v>
      </c>
      <c r="C31" s="252">
        <f>C32+C33+C34</f>
        <v>13418</v>
      </c>
      <c r="D31" s="253"/>
      <c r="E31" s="253"/>
      <c r="F31" s="254"/>
      <c r="G31" s="254"/>
      <c r="H31" s="254"/>
      <c r="I31" s="254"/>
      <c r="J31" s="244"/>
    </row>
    <row r="32" spans="1:10" s="168" customFormat="1" ht="10.5" customHeight="1">
      <c r="A32" s="245" t="s">
        <v>232</v>
      </c>
      <c r="B32" s="239" t="s">
        <v>233</v>
      </c>
      <c r="C32" s="249"/>
      <c r="D32" s="250"/>
      <c r="E32" s="250"/>
      <c r="F32" s="251"/>
      <c r="G32" s="251"/>
      <c r="H32" s="251"/>
      <c r="I32" s="251"/>
      <c r="J32" s="244"/>
    </row>
    <row r="33" spans="1:10" s="168" customFormat="1" ht="10.5" customHeight="1">
      <c r="A33" s="245" t="s">
        <v>241</v>
      </c>
      <c r="B33" s="239" t="s">
        <v>242</v>
      </c>
      <c r="C33" s="249">
        <v>11428</v>
      </c>
      <c r="D33" s="250"/>
      <c r="E33" s="250"/>
      <c r="F33" s="251"/>
      <c r="G33" s="251"/>
      <c r="H33" s="251"/>
      <c r="I33" s="251"/>
      <c r="J33" s="244"/>
    </row>
    <row r="34" spans="1:10" s="168" customFormat="1" ht="10.5" customHeight="1">
      <c r="A34" s="245" t="s">
        <v>234</v>
      </c>
      <c r="B34" s="239" t="s">
        <v>235</v>
      </c>
      <c r="C34" s="249">
        <v>1990</v>
      </c>
      <c r="D34" s="250"/>
      <c r="E34" s="250"/>
      <c r="F34" s="251"/>
      <c r="G34" s="251"/>
      <c r="H34" s="251"/>
      <c r="I34" s="251"/>
      <c r="J34" s="244"/>
    </row>
    <row r="35" spans="1:10" s="168" customFormat="1" ht="10.5" customHeight="1">
      <c r="A35" s="174" t="s">
        <v>243</v>
      </c>
      <c r="B35" s="239" t="s">
        <v>231</v>
      </c>
      <c r="C35" s="252">
        <f>C36+C37</f>
        <v>235945</v>
      </c>
      <c r="D35" s="253"/>
      <c r="E35" s="253"/>
      <c r="F35" s="254"/>
      <c r="G35" s="254"/>
      <c r="H35" s="254"/>
      <c r="I35" s="254"/>
      <c r="J35" s="244"/>
    </row>
    <row r="36" spans="1:10" s="168" customFormat="1" ht="10.5" customHeight="1">
      <c r="A36" s="245" t="s">
        <v>236</v>
      </c>
      <c r="B36" s="239" t="s">
        <v>237</v>
      </c>
      <c r="C36" s="249"/>
      <c r="D36" s="250"/>
      <c r="E36" s="250"/>
      <c r="F36" s="251"/>
      <c r="G36" s="251"/>
      <c r="H36" s="251"/>
      <c r="I36" s="251"/>
      <c r="J36" s="244"/>
    </row>
    <row r="37" spans="1:10" s="168" customFormat="1" ht="10.5" customHeight="1" thickBot="1">
      <c r="A37" s="255" t="s">
        <v>244</v>
      </c>
      <c r="B37" s="256" t="s">
        <v>245</v>
      </c>
      <c r="C37" s="257">
        <v>235945</v>
      </c>
      <c r="D37" s="250"/>
      <c r="E37" s="250"/>
      <c r="F37" s="251"/>
      <c r="G37" s="251"/>
      <c r="H37" s="251"/>
      <c r="I37" s="251"/>
      <c r="J37" s="244"/>
    </row>
    <row r="38" spans="1:5" s="168" customFormat="1" ht="12.75" customHeight="1" thickBot="1">
      <c r="A38" s="258" t="s">
        <v>246</v>
      </c>
      <c r="B38" s="259"/>
      <c r="C38" s="260">
        <f>C26+C31+C35</f>
        <v>256787</v>
      </c>
      <c r="D38" s="178"/>
      <c r="E38" s="178"/>
    </row>
    <row r="39" spans="1:5" s="168" customFormat="1" ht="12.75" customHeight="1">
      <c r="A39" s="165"/>
      <c r="B39" s="166"/>
      <c r="C39" s="167"/>
      <c r="D39" s="178"/>
      <c r="E39" s="178"/>
    </row>
    <row r="40" spans="1:5" s="168" customFormat="1" ht="12.75" customHeight="1">
      <c r="A40" s="165"/>
      <c r="B40" s="166"/>
      <c r="C40" s="261"/>
      <c r="D40" s="178"/>
      <c r="E40" s="178"/>
    </row>
    <row r="41" spans="1:5" s="168" customFormat="1" ht="12.75" customHeight="1" thickBot="1">
      <c r="A41" s="165"/>
      <c r="B41" s="166"/>
      <c r="C41" s="261"/>
      <c r="D41" s="178"/>
      <c r="E41" s="178"/>
    </row>
    <row r="42" spans="1:10" ht="15" thickBot="1">
      <c r="A42" s="266" t="s">
        <v>0</v>
      </c>
      <c r="B42" s="169">
        <f>B43+B48</f>
        <v>20842</v>
      </c>
      <c r="F42" s="51"/>
      <c r="G42" s="51"/>
      <c r="H42" s="51"/>
      <c r="I42" s="51"/>
      <c r="J42" s="51"/>
    </row>
    <row r="43" spans="1:10" ht="12.75">
      <c r="A43" s="263" t="s">
        <v>247</v>
      </c>
      <c r="B43" s="170">
        <f>B44+B46+B47+B45</f>
        <v>7424</v>
      </c>
      <c r="F43" s="51"/>
      <c r="G43" s="51"/>
      <c r="H43" s="51"/>
      <c r="I43" s="51"/>
      <c r="J43" s="51"/>
    </row>
    <row r="44" spans="1:10" ht="12.75">
      <c r="A44" s="51" t="s">
        <v>255</v>
      </c>
      <c r="B44" s="171">
        <v>6652</v>
      </c>
      <c r="F44" s="51"/>
      <c r="G44" s="51"/>
      <c r="H44" s="51"/>
      <c r="I44" s="51"/>
      <c r="J44" s="51"/>
    </row>
    <row r="45" spans="1:10" ht="12.75">
      <c r="A45" s="172" t="s">
        <v>257</v>
      </c>
      <c r="B45" s="162">
        <v>425</v>
      </c>
      <c r="F45" s="51"/>
      <c r="G45" s="51"/>
      <c r="H45" s="51"/>
      <c r="I45" s="51"/>
      <c r="J45" s="51"/>
    </row>
    <row r="46" spans="1:10" ht="12.75">
      <c r="A46" s="172" t="s">
        <v>258</v>
      </c>
      <c r="B46" s="162">
        <v>24</v>
      </c>
      <c r="F46" s="51"/>
      <c r="G46" s="51"/>
      <c r="H46" s="51"/>
      <c r="I46" s="51"/>
      <c r="J46" s="51"/>
    </row>
    <row r="47" spans="1:10" ht="12.75">
      <c r="A47" s="173" t="s">
        <v>256</v>
      </c>
      <c r="B47" s="163">
        <v>323</v>
      </c>
      <c r="F47" s="51"/>
      <c r="G47" s="51"/>
      <c r="H47" s="51"/>
      <c r="I47" s="51"/>
      <c r="J47" s="51"/>
    </row>
    <row r="48" spans="1:10" ht="12.75">
      <c r="A48" s="263" t="s">
        <v>248</v>
      </c>
      <c r="B48" s="40">
        <f>B49</f>
        <v>13418</v>
      </c>
      <c r="F48" s="51"/>
      <c r="G48" s="51"/>
      <c r="H48" s="51"/>
      <c r="I48" s="51"/>
      <c r="J48" s="51"/>
    </row>
    <row r="49" spans="1:10" ht="13.5" thickBot="1">
      <c r="A49" s="175" t="s">
        <v>1</v>
      </c>
      <c r="B49" s="176">
        <v>13418</v>
      </c>
      <c r="F49" s="51"/>
      <c r="G49" s="51"/>
      <c r="H49" s="51"/>
      <c r="I49" s="51"/>
      <c r="J49" s="51"/>
    </row>
    <row r="50" spans="1:10" ht="14.25">
      <c r="A50" s="266" t="s">
        <v>2</v>
      </c>
      <c r="B50" s="267">
        <f>B51</f>
        <v>235945</v>
      </c>
      <c r="F50" s="51"/>
      <c r="G50" s="51"/>
      <c r="H50" s="51"/>
      <c r="I50" s="51"/>
      <c r="J50" s="51"/>
    </row>
    <row r="51" spans="1:2" ht="12.75">
      <c r="A51" s="177" t="s">
        <v>3</v>
      </c>
      <c r="B51" s="177">
        <v>235945</v>
      </c>
    </row>
    <row r="52" spans="1:2" ht="12.75">
      <c r="A52" s="161" t="s">
        <v>4</v>
      </c>
      <c r="B52" s="161"/>
    </row>
    <row r="53" spans="1:2" ht="12.75">
      <c r="A53" s="161" t="s">
        <v>5</v>
      </c>
      <c r="B53" s="161"/>
    </row>
    <row r="54" spans="1:2" ht="12.75">
      <c r="A54" s="268" t="s">
        <v>6</v>
      </c>
      <c r="B54" s="268"/>
    </row>
    <row r="55" spans="1:2" ht="16.5" thickBot="1">
      <c r="A55" s="262"/>
      <c r="B55" s="51"/>
    </row>
    <row r="56" spans="1:2" ht="13.5" thickBot="1">
      <c r="A56" s="258" t="s">
        <v>246</v>
      </c>
      <c r="B56" s="179">
        <f>B42+B50</f>
        <v>256787</v>
      </c>
    </row>
    <row r="60" ht="12.75">
      <c r="A60" s="7" t="s">
        <v>289</v>
      </c>
    </row>
    <row r="61" ht="12.75">
      <c r="A61" s="7" t="s">
        <v>290</v>
      </c>
    </row>
  </sheetData>
  <sheetProtection password="D652" sheet="1" objects="1" scenarios="1" selectLockedCells="1" selectUnlockedCells="1"/>
  <mergeCells count="3">
    <mergeCell ref="D1:F1"/>
    <mergeCell ref="A3:F3"/>
    <mergeCell ref="A4:F4"/>
  </mergeCells>
  <printOptions/>
  <pageMargins left="0.5" right="0.75" top="0.72" bottom="0.6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BOBI</cp:lastModifiedBy>
  <cp:lastPrinted>2014-03-11T09:46:59Z</cp:lastPrinted>
  <dcterms:created xsi:type="dcterms:W3CDTF">2006-12-05T11:18:07Z</dcterms:created>
  <dcterms:modified xsi:type="dcterms:W3CDTF">2014-03-11T10:01:00Z</dcterms:modified>
  <cp:category/>
  <cp:version/>
  <cp:contentType/>
  <cp:contentStatus/>
</cp:coreProperties>
</file>